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 Interno\Documents\CONTROL INTERNO 2021\PLAN ANTICORRUPCION\II INFORME\"/>
    </mc:Choice>
  </mc:AlternateContent>
  <bookViews>
    <workbookView xWindow="0" yWindow="0" windowWidth="20490" windowHeight="7650"/>
  </bookViews>
  <sheets>
    <sheet name="II Seguimiento Mapa de riesgos " sheetId="1" r:id="rId1"/>
  </sheets>
  <definedNames>
    <definedName name="_xlnm._FilterDatabase" localSheetId="0" hidden="1">'II Seguimiento Mapa de riesgos '!$A$2:$AL$22</definedName>
    <definedName name="Control">#REF!</definedName>
    <definedName name="Evidencia">#REF!</definedName>
    <definedName name="Impacto">#REF!</definedName>
    <definedName name="Implementación">#REF!</definedName>
    <definedName name="Periodicidad">#REF!</definedName>
    <definedName name="Peso">#REF!</definedName>
    <definedName name="Porcentaje">#REF!</definedName>
    <definedName name="Probabilidad">#REF!</definedName>
    <definedName name="Tratamient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6" i="1" l="1"/>
  <c r="W10" i="1" l="1"/>
  <c r="S13" i="1" l="1"/>
  <c r="G13" i="1"/>
  <c r="G6" i="1" l="1"/>
  <c r="G5" i="1"/>
</calcChain>
</file>

<file path=xl/comments1.xml><?xml version="1.0" encoding="utf-8"?>
<comments xmlns="http://schemas.openxmlformats.org/spreadsheetml/2006/main">
  <authors>
    <author>Jairo Torres</author>
    <author>URGENCIAS</author>
    <author>ANGELA DAVID</author>
    <author>Contabiliad</author>
    <author>AUDITORIA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Frecuencia de la actividad: 
</t>
        </r>
        <r>
          <rPr>
            <b/>
            <sz val="9"/>
            <color indexed="81"/>
            <rFont val="Tahoma"/>
            <family val="2"/>
          </rPr>
          <t>1-Muy baj</t>
        </r>
        <r>
          <rPr>
            <sz val="9"/>
            <color indexed="81"/>
            <rFont val="Tahoma"/>
            <family val="2"/>
          </rPr>
          <t xml:space="preserve">a: La actividad que conlleva al riesgo se ejecuta como máximo 2 veces por año. </t>
        </r>
        <r>
          <rPr>
            <b/>
            <sz val="9"/>
            <color indexed="81"/>
            <rFont val="Tahoma"/>
            <family val="2"/>
          </rPr>
          <t xml:space="preserve">probabilidad= 20%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2-Baja:</t>
        </r>
        <r>
          <rPr>
            <sz val="9"/>
            <color indexed="81"/>
            <rFont val="Tahoma"/>
            <family val="2"/>
          </rPr>
          <t xml:space="preserve"> la actividad que con lleva al riesgo se ejecuta de 3 a 24 veces por año.</t>
        </r>
        <r>
          <rPr>
            <b/>
            <sz val="9"/>
            <color indexed="81"/>
            <rFont val="Tahoma"/>
            <family val="2"/>
          </rPr>
          <t xml:space="preserve"> Probabilidad= 40%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3-Media</t>
        </r>
        <r>
          <rPr>
            <sz val="9"/>
            <color indexed="81"/>
            <rFont val="Tahoma"/>
            <family val="2"/>
          </rPr>
          <t xml:space="preserve">: La actividad que conlleva el riesgo se ejecuta de 24 a 500 veces por año. </t>
        </r>
        <r>
          <rPr>
            <b/>
            <sz val="9"/>
            <color indexed="81"/>
            <rFont val="Tahoma"/>
            <family val="2"/>
          </rPr>
          <t xml:space="preserve">Probabilidad= 60%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4-Alta:</t>
        </r>
        <r>
          <rPr>
            <sz val="9"/>
            <color indexed="81"/>
            <rFont val="Tahoma"/>
            <family val="2"/>
          </rPr>
          <t xml:space="preserve"> La actividad que conlleva el riesgo se ejecuta mínimo 5000 veces por año. </t>
        </r>
        <r>
          <rPr>
            <b/>
            <sz val="9"/>
            <color indexed="81"/>
            <rFont val="Tahoma"/>
            <family val="2"/>
          </rPr>
          <t xml:space="preserve">Probabilidad= 80%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5-Muy Alta</t>
        </r>
        <r>
          <rPr>
            <sz val="9"/>
            <color indexed="81"/>
            <rFont val="Tahoma"/>
            <family val="2"/>
          </rPr>
          <t xml:space="preserve">: la actividad que conlleva el riesgo se ejecuta mas de 5000 veces por año. </t>
        </r>
        <r>
          <rPr>
            <b/>
            <sz val="9"/>
            <color indexed="81"/>
            <rFont val="Tahoma"/>
            <family val="2"/>
          </rPr>
          <t xml:space="preserve"> Probabilidad=100%.
tomado de la Guía de la función publica 2020.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Jairo Torres: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Probabilidad inherente</t>
        </r>
        <r>
          <rPr>
            <sz val="9"/>
            <color indexed="81"/>
            <rFont val="Tahoma"/>
            <family val="2"/>
          </rPr>
          <t xml:space="preserve">: numero de veces que se pasa por el punto de riesgo en el periodo de un año.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Jairo Torres:
Definiciones: Para riesgos de corrupción e toman 3 niveles: Moderado, Mayor y Catastrófico
Impacto: se entiende como las consecuencias que puede ocasionar a la entidad la materialización del riesgo.
1-Moderado: genera medianas consecuencias para la entidad. Responder de 1 a 5 preguntas genera un impacto moderado
2-Mayor: genera altas consecuencias sobre la entidad.
Responder: afirmativamente de 6 a 11 preguntas genera un impacto mayor
3-Catastrofico: genera consecuencias desastrosas para la entidad. 
Responder afirmativamente de 12 a 19 preguntas gera un impacto catastrófico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Jairo Torres:
Control preventivo:</t>
        </r>
        <r>
          <rPr>
            <sz val="9"/>
            <color indexed="81"/>
            <rFont val="Tahoma"/>
            <family val="2"/>
          </rPr>
          <t xml:space="preserve"> Va a las causas del riesgo  atacan la probabilidad de ocurrencia del riesgo.
</t>
        </r>
        <r>
          <rPr>
            <b/>
            <sz val="9"/>
            <color indexed="81"/>
            <rFont val="Tahoma"/>
            <family val="2"/>
          </rPr>
          <t>Controles detectivos:</t>
        </r>
        <r>
          <rPr>
            <sz val="9"/>
            <color indexed="81"/>
            <rFont val="Tahoma"/>
            <family val="2"/>
          </rPr>
          <t xml:space="preserve"> Detecta que algo ocurre y devuelve el proceso a los controles preventivos atacan la probabilidad de ocurrencia del riesgo.
</t>
        </r>
        <r>
          <rPr>
            <b/>
            <sz val="9"/>
            <color indexed="81"/>
            <rFont val="Tahoma"/>
            <family val="2"/>
          </rPr>
          <t xml:space="preserve">Controles correctivos: </t>
        </r>
        <r>
          <rPr>
            <sz val="9"/>
            <color indexed="81"/>
            <rFont val="Tahoma"/>
            <family val="2"/>
          </rPr>
          <t>Atacan el impacto frente a la materialización del riesgo.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implementación del control.
</t>
        </r>
        <r>
          <rPr>
            <b/>
            <sz val="9"/>
            <color indexed="81"/>
            <rFont val="Tahoma"/>
            <family val="2"/>
          </rPr>
          <t>1- Manual:</t>
        </r>
        <r>
          <rPr>
            <sz val="9"/>
            <color indexed="81"/>
            <rFont val="Tahoma"/>
            <family val="2"/>
          </rPr>
          <t xml:space="preserve"> controles que son ejecutados por personas.
</t>
        </r>
        <r>
          <rPr>
            <b/>
            <sz val="9"/>
            <color indexed="81"/>
            <rFont val="Tahoma"/>
            <family val="2"/>
          </rPr>
          <t xml:space="preserve">
2-Automatico</t>
        </r>
        <r>
          <rPr>
            <sz val="9"/>
            <color indexed="81"/>
            <rFont val="Tahoma"/>
            <family val="2"/>
          </rPr>
          <t xml:space="preserve">: son ejecutados por un sistema 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Calificación:</t>
        </r>
        <r>
          <rPr>
            <sz val="9"/>
            <color indexed="81"/>
            <rFont val="Tahoma"/>
            <family val="2"/>
          </rPr>
          <t xml:space="preserve"> si el control es preventivo es = 25%.
Si la implementación es manual es = 15%. 
</t>
        </r>
        <r>
          <rPr>
            <b/>
            <sz val="9"/>
            <color indexed="81"/>
            <rFont val="Tahoma"/>
            <family val="2"/>
          </rPr>
          <t xml:space="preserve">Sumatoria del control + implementación.
</t>
        </r>
        <r>
          <rPr>
            <sz val="9"/>
            <color indexed="81"/>
            <rFont val="Tahoma"/>
            <family val="2"/>
          </rPr>
          <t xml:space="preserve">
valores aplicados por tabla de acuerdo con la guía de la función publica edición 2020.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Calculo de la probabilidad residual:
formula:
1- probabilidad inherente X calificación.
2-Probabilidad inherente -resultado total 
</t>
        </r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 60%*40%=24%
60% - 24= 36%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en promedio la actividad se ejecuta 8 veces al año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control detectivo=15
Implementación manual=15
calificación 30</t>
        </r>
      </text>
    </comment>
    <comment ref="U15" authorId="2" shapeId="0">
      <text>
        <r>
          <rPr>
            <b/>
            <sz val="9"/>
            <color indexed="81"/>
            <rFont val="Tahoma"/>
            <family val="2"/>
          </rPr>
          <t>ANGELA DAVID:</t>
        </r>
        <r>
          <rPr>
            <sz val="9"/>
            <color indexed="81"/>
            <rFont val="Tahoma"/>
            <family val="2"/>
          </rPr>
          <t xml:space="preserve">
el inventario semestral de diciembre se entregaría la primer semana de enero de 2022.</t>
        </r>
      </text>
    </comment>
    <comment ref="G17" authorId="3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La actividad que conlleva al riesgo en promedio se presenta 12 vez al año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La actividad que conlleva al riesgo se ejecuta 2 veces por año.</t>
        </r>
      </text>
    </comment>
    <comment ref="G21" authorId="4" shapeId="0">
      <text>
        <r>
          <rPr>
            <b/>
            <sz val="9"/>
            <color indexed="81"/>
            <rFont val="Tahoma"/>
            <family val="2"/>
          </rPr>
          <t>AUDITORIA:</t>
        </r>
        <r>
          <rPr>
            <sz val="9"/>
            <color indexed="81"/>
            <rFont val="Tahoma"/>
            <family val="2"/>
          </rPr>
          <t xml:space="preserve">
La actividad que conlleva al riesgo se genera 969 por mes para un total de 11636 anual</t>
        </r>
      </text>
    </comment>
  </commentList>
</comments>
</file>

<file path=xl/sharedStrings.xml><?xml version="1.0" encoding="utf-8"?>
<sst xmlns="http://schemas.openxmlformats.org/spreadsheetml/2006/main" count="411" uniqueCount="212">
  <si>
    <t xml:space="preserve">Referencia </t>
  </si>
  <si>
    <t xml:space="preserve">impacto </t>
  </si>
  <si>
    <t xml:space="preserve">Descripción del riesgo </t>
  </si>
  <si>
    <t>Clasificación del riesgo</t>
  </si>
  <si>
    <t xml:space="preserve">Frecuencia </t>
  </si>
  <si>
    <t xml:space="preserve">Probabilidad Inherente </t>
  </si>
  <si>
    <t>Impacto inherente</t>
  </si>
  <si>
    <t>Zona de riesgo inherente</t>
  </si>
  <si>
    <t xml:space="preserve">Descripción del control </t>
  </si>
  <si>
    <t xml:space="preserve">Impacto </t>
  </si>
  <si>
    <t xml:space="preserve">Probabilidad </t>
  </si>
  <si>
    <t xml:space="preserve">calificación </t>
  </si>
  <si>
    <t xml:space="preserve">documentación </t>
  </si>
  <si>
    <t xml:space="preserve">Evidencia </t>
  </si>
  <si>
    <t xml:space="preserve">Probabilidad residual </t>
  </si>
  <si>
    <t>Impacto residual final</t>
  </si>
  <si>
    <t xml:space="preserve">Zona de riesgo final </t>
  </si>
  <si>
    <t xml:space="preserve">Tratamiento </t>
  </si>
  <si>
    <t xml:space="preserve">Atributos </t>
  </si>
  <si>
    <t xml:space="preserve">Afectación </t>
  </si>
  <si>
    <t xml:space="preserve">Tipo </t>
  </si>
  <si>
    <t xml:space="preserve">Proceso </t>
  </si>
  <si>
    <t xml:space="preserve">Afectación economica </t>
  </si>
  <si>
    <t>Corrupción</t>
  </si>
  <si>
    <t>Muy Baja</t>
  </si>
  <si>
    <t>Baja</t>
  </si>
  <si>
    <t>Media</t>
  </si>
  <si>
    <t>Peso</t>
  </si>
  <si>
    <t>Moderado</t>
  </si>
  <si>
    <t>Mayor</t>
  </si>
  <si>
    <t>Catastrófico</t>
  </si>
  <si>
    <t xml:space="preserve">Peso </t>
  </si>
  <si>
    <t>Extremo</t>
  </si>
  <si>
    <t>Alto</t>
  </si>
  <si>
    <t>x</t>
  </si>
  <si>
    <t>Preventivo</t>
  </si>
  <si>
    <t>Detectivo</t>
  </si>
  <si>
    <t>Correctivo</t>
  </si>
  <si>
    <t xml:space="preserve">implementación </t>
  </si>
  <si>
    <t xml:space="preserve">Manual </t>
  </si>
  <si>
    <t>Probabilidad residual final</t>
  </si>
  <si>
    <t>Peso final</t>
  </si>
  <si>
    <t xml:space="preserve">PLAN DE ACCIÓN </t>
  </si>
  <si>
    <t xml:space="preserve">Aceptar </t>
  </si>
  <si>
    <t>Periodicidad</t>
  </si>
  <si>
    <t>Mensual</t>
  </si>
  <si>
    <t>Trimestral</t>
  </si>
  <si>
    <t xml:space="preserve">Cuatrimestrtal </t>
  </si>
  <si>
    <t>Posibilidad de adulterar los cuadros de turnos del personal de planta para beneficio de un tercero.</t>
  </si>
  <si>
    <t xml:space="preserve">Gestión del Talento Humano </t>
  </si>
  <si>
    <t>no documentado</t>
  </si>
  <si>
    <t xml:space="preserve">Debilidad en la implementación de rondas de  verificación, para el cumplimiento de la jornada laboral establecida en el cuadro de turnos de cada área. </t>
  </si>
  <si>
    <t xml:space="preserve">Gestión de costos </t>
  </si>
  <si>
    <t xml:space="preserve">1-Cotizaciones con sobrecostos
2-falta de oferentes del mercado para la contratación de necesidades 
3-depuración  en la solicitud de necesidades </t>
  </si>
  <si>
    <t xml:space="preserve">Profesional del proceso de costos </t>
  </si>
  <si>
    <t xml:space="preserve">1-Informe con las notificaciones y evidencias de sobrecostos enviadas al correo institucional.
Verificación de precios de mercado mediante plataforma de intenet.
</t>
  </si>
  <si>
    <t xml:space="preserve">Gestión Biomédica </t>
  </si>
  <si>
    <t xml:space="preserve">Ingeniero Biomédico </t>
  </si>
  <si>
    <t>X</t>
  </si>
  <si>
    <t xml:space="preserve">Informe de entrega y cambio de repuestos y/o accesorios d equipos biomédicos.
</t>
  </si>
  <si>
    <t xml:space="preserve">1-Bajo control en la entrega de accesorios y/o repuestos de equipos biomédicos en las diferentes áreas de la entidad.
</t>
  </si>
  <si>
    <t xml:space="preserve">Sistema de Gestión de Seguridad y Salud en el trabajo </t>
  </si>
  <si>
    <t xml:space="preserve">1-No adherencia al cumplimiento del protocolo de adquisición de los elementos de protección personal
</t>
  </si>
  <si>
    <t>Posibilidad de adquirir elementos que no cumplen con las especificaciones establecidas, en la normatividad vigente de seguridad y salud en el trabajo</t>
  </si>
  <si>
    <t xml:space="preserve">Programa de elementos de protección personal </t>
  </si>
  <si>
    <t>Solicitar mediante oficio a la subgerencia administrativa y al área de almacen y suministros que se tenga en cuenta las especificaciones técnicas para la adquisicion de todos los elementos de protección personal.</t>
  </si>
  <si>
    <t>Evitar</t>
  </si>
  <si>
    <t xml:space="preserve">1-Formato PAN (Plan anual de necesidades), el cual se presentará una (1) vez durante la vigencia 2021.
2-Oficio dirigido a la subgerencia administativa y al área de almacen y sumnistros.
</t>
  </si>
  <si>
    <t>Posibilidad de sobrecostos en la adquisición de bienes y servicios  en la E.S.E. HSJG.</t>
  </si>
  <si>
    <t xml:space="preserve">MAPA DE RIESGOS DE CORRUPCIÓN 2021
PAAC
"Significado de corrupción: Uso del poder para desviar la gestión de lo publico hacia lo privado"
</t>
  </si>
  <si>
    <t>Gestion de cartera</t>
  </si>
  <si>
    <t>*omision en la gestion de cobro.
-Demoras en la depuracion y aclaracion de los estados de cartera.
-Deficiencias del proceso de cobro juridico.
-Demoras en la radicacion de facturas.
-Demoras en la contestacion y conciliacion de glosas.</t>
  </si>
  <si>
    <t>Coordinadores de las areas de cartera, auditoria de cuentas medicas, facturacion</t>
  </si>
  <si>
    <t xml:space="preserve">Gestión de facturación </t>
  </si>
  <si>
    <t>Posibilidad de apropiación de recursos derivados del recaudo de copagos y  cuotas moderadoras</t>
  </si>
  <si>
    <t xml:space="preserve">1-Bajo seguimiento del lider de facturación al recaudo diario de copagos y cuotas moderadoras </t>
  </si>
  <si>
    <t>Lider de facturación</t>
  </si>
  <si>
    <t xml:space="preserve">1-Informe  de recaudos de cuotas moderadoras y copagos </t>
  </si>
  <si>
    <t xml:space="preserve">Realizar seguimiento al recaudo de copagos y cuotas moderadoras.
</t>
  </si>
  <si>
    <t xml:space="preserve">Socializar la circular interna de tesoreria para la entrega de recaudos </t>
  </si>
  <si>
    <t>Listas de asistencia a la socialización de la circular interna de tesoreria para la entrega de recaudos.</t>
  </si>
  <si>
    <t>Mantenimiento</t>
  </si>
  <si>
    <t xml:space="preserve">
* Debil control y registro en la salida de los elementos de ferreteria.
</t>
  </si>
  <si>
    <t>Gestión de Activos Fijos</t>
  </si>
  <si>
    <t xml:space="preserve">Manual de procesos de activos fijos </t>
  </si>
  <si>
    <t xml:space="preserve">1-Actas formal de entrega de activos al servicio.
2-Factura de compra Y/o certificado de donación 
3-Certificado de ingreso  </t>
  </si>
  <si>
    <t>procesos del area de cartera, radicacion de cuentas y gestion de cartera.
Decreto 4747 de 2007 y resolucion 3047 de 2008, y ley 1438 de 2011, procesos de auditoria y facturacion.</t>
  </si>
  <si>
    <t xml:space="preserve">* Radicar  la facturacion generada con un plazo maximo de 60 dias.
</t>
  </si>
  <si>
    <t>* Generar acciones de cobro, respuesta de glosas y acciones de conciliacion oportunas, que permitan  sustentar la no  accion de prescripcion</t>
  </si>
  <si>
    <t xml:space="preserve">* informe cuatrimestral en el cual se evidencie la gestion interna realizada para la radicacion de facturas con vencimiento del plazo y su variacion  mensual.
</t>
  </si>
  <si>
    <t>*informe trimestral de gestion de cartera, donde se evidencie la medicion de indicador de respuesta de glosas mensuales, relacion de asignacion de citas de conciliacion y alcances de los procesos de depuracion con sus evidencias por entidad.</t>
  </si>
  <si>
    <t>Lider de SG-SST</t>
  </si>
  <si>
    <t xml:space="preserve">Corrupcion </t>
  </si>
  <si>
    <t xml:space="preserve">
* Inadecuado manejo de las bodegas (insumos y elementos)</t>
  </si>
  <si>
    <t>No documentado</t>
  </si>
  <si>
    <t xml:space="preserve">* informes de inventario aleatorios
* informes generales de inventarios semestrales con anexos
</t>
  </si>
  <si>
    <t xml:space="preserve">Acto mal intencionado por parte del funcionario desviando el pago   </t>
  </si>
  <si>
    <t>Posibilidad de direccionar el pago a un tercero diferente del beneficiario real mediante la alteración fraudulenta de la instrucción o el medio de pago (transferencia electrónica o cheque)</t>
  </si>
  <si>
    <t>Documentado en el procedimiento "cancelación de ordenes de pago"</t>
  </si>
  <si>
    <t xml:space="preserve"> - Soporte de pagos realizados, verificados aleatoriamente mes a mes</t>
  </si>
  <si>
    <t>El profesional del proceso de costos Identifica los sobrecostos de acuerdo al historico  y cotizaciones presentadas por los oferentes, las cuales son enviadas mediante correo institucional al área que solicitó el análisis de costos, con el fin de realizar ajustes o  justificar estos valores.</t>
  </si>
  <si>
    <t>Gestión de Contabilidad</t>
  </si>
  <si>
    <t>Posibilidad  del registro de operaciones contables no ciertas con el fin de beneficiar un interés particular.</t>
  </si>
  <si>
    <t>Acto mal intencionado por parte del supervisor de los contratos</t>
  </si>
  <si>
    <t>Procesos del área de contabilidad</t>
  </si>
  <si>
    <t>Posibilidad de incumplimiento del proceso contractual de compraventa, suministro y servicios de la entidad.</t>
  </si>
  <si>
    <t>Debilidad en el cumplimiento de las funciones y responsabilidades de los supervisores del proceso contractual de compraventa, suministro y servicios de la entidad.</t>
  </si>
  <si>
    <t xml:space="preserve">Corrupción </t>
  </si>
  <si>
    <t>Muy baja</t>
  </si>
  <si>
    <t>Gestión de Presupuesto</t>
  </si>
  <si>
    <t xml:space="preserve">Debilidad en la comunicación del área de jurídica/contratación para la información de los contratos realizados en la institución durante la vigencia </t>
  </si>
  <si>
    <t>Solicitar al area de Juridica/contratación el reporte de los contratos realizados durante el periodo en la entidad.</t>
  </si>
  <si>
    <t>Realizar cruce de la base de datos de contratación frente a los registros presupuestales de compromisos generados en el módulo de presupuesto del sistema, para la verificación de los contratos realizados por la entidad</t>
  </si>
  <si>
    <t>Técnico Administrtativo Presupuesto</t>
  </si>
  <si>
    <t xml:space="preserve">Decreto 115/96 art. 21 </t>
  </si>
  <si>
    <t>Informe de cumplimiento de los contratos generados y perfeccionados mediante el registro presupuestal de compromisos realizados en el sistema</t>
  </si>
  <si>
    <t>Posibilidad de que presente hechos cumplidos, por no generar el registro presupuestal de compromiso de manera oportuna, para los contratos realizados por la entidad durante la vigencia.</t>
  </si>
  <si>
    <t>Gestion Auditoria Concurrente</t>
  </si>
  <si>
    <t>Afectacion Economica</t>
  </si>
  <si>
    <t>Posibilidad de Subfacturacion de servicios prestados durante la estancia hospitalaria.</t>
  </si>
  <si>
    <t>* No registro en la historia clinica de los procedimientos  y ayudas diagnosticas realizadas.</t>
  </si>
  <si>
    <t xml:space="preserve">Extremo </t>
  </si>
  <si>
    <t>Realizar el seguimiento diario  de la historia clinica de los pacientes que ingresan a E.S.E. Hospital San Jose del Guaviare.</t>
  </si>
  <si>
    <t>Resolucion 1995 de 1997</t>
  </si>
  <si>
    <t>Muy alta</t>
  </si>
  <si>
    <t>Líder del área de mantenimiento</t>
  </si>
  <si>
    <t xml:space="preserve">Cuatrimestral </t>
  </si>
  <si>
    <t xml:space="preserve">Afectación económica </t>
  </si>
  <si>
    <t xml:space="preserve">Interés indebido en la legalización de un contrato </t>
  </si>
  <si>
    <t>Posibilidad de registro de activos  sin la verificación de las características establecidas, en el contrato de adquisición de bienes.</t>
  </si>
  <si>
    <t xml:space="preserve">Líder de activos fijos </t>
  </si>
  <si>
    <t>Gestión de Almacén y suministros</t>
  </si>
  <si>
    <t>posibilidad de perdida de insumos y elementos del inventario.</t>
  </si>
  <si>
    <t>Líder de almacén y suministros</t>
  </si>
  <si>
    <t>Gestión de Tesorería</t>
  </si>
  <si>
    <t>Verificación aleatoria de los pagos realizados mes a mes (Consignación de cheque y/o transferencia únicamente a titular de la obligación, En caso de que se autorice a un tercero, se debe radicar autorización del titular para el caso de persona jurídica esta debe venir en papel con menbrete de la empresa)</t>
  </si>
  <si>
    <t>Líder de tesorería</t>
  </si>
  <si>
    <t>Líder de contabilidad</t>
  </si>
  <si>
    <t>Gestión jurídica</t>
  </si>
  <si>
    <t xml:space="preserve">Líder Jurídica </t>
  </si>
  <si>
    <t xml:space="preserve">Procesos de jurídica y contratación 
Manual de contratación </t>
  </si>
  <si>
    <t xml:space="preserve">Informe del proceso contractual (compraventa, suministro y servicios) en su etapa pos-contractual(actas de liquidación) suscritas en un termino no mayor a los 4 meses de terminación de la vigencia del contrato.
</t>
  </si>
  <si>
    <t xml:space="preserve">Profesional del Talento humano </t>
  </si>
  <si>
    <t xml:space="preserve">Posibilidad de pérdida  de accesorios y/o repuestos de equipos biomédicos. </t>
  </si>
  <si>
    <t>Posibilidad de generacion de detrimento al patrimonio a causa de la prescripcion de titulos valores</t>
  </si>
  <si>
    <t>Realizar visitas aleatorias a las diferentes áreas para verificar el cumplimiento de la jornada establecida en los cuadros de turnos.</t>
  </si>
  <si>
    <t xml:space="preserve">Formato de registro de inspecciones realizadas a los servicios para verificar el cumplimiento en el cuadro de trunos </t>
  </si>
  <si>
    <t xml:space="preserve">Manual de contratación de la E.S.E. Hospital San José, Acuerdo No 003 de marzo de 2018,   articulo 12,  </t>
  </si>
  <si>
    <t>Posibilidad de perdida de elementos de ferretería y equipos administrativos  hospitalarios</t>
  </si>
  <si>
    <t>* realizar el registro y control de las salidas de elementos de ferretería
mediante formato de solicitud de materiales para el mantenimiento (formato de reporte de mantenimiento de la infraestructua y dotación).</t>
  </si>
  <si>
    <t>Manual de mantenimiento de la E.S.E. Hospital san José del Guaviare.</t>
  </si>
  <si>
    <t>Protocolo de mantenimiento de equipos biomédicos</t>
  </si>
  <si>
    <t xml:space="preserve">Dr alejandro Villegas,  enfermera, Thelma Hernandez </t>
  </si>
  <si>
    <t>Realizar la verificación del  activo que ingresa, el cual debe  cumplir con los requerimientos específicos del contrato.</t>
  </si>
  <si>
    <t>Realizar la verificación de soportes, a los contratos entregados, por cada  supervisor al área de contabilidad.</t>
  </si>
  <si>
    <t>Realizar la radicación de la devolución de cuentas a los supervisores en el libro radicador</t>
  </si>
  <si>
    <t>Realizar solicitud de notificación  al área jurídica mediante correo institucional la relación de contratos generados durante el período</t>
  </si>
  <si>
    <t xml:space="preserve">Gestión Documental </t>
  </si>
  <si>
    <t xml:space="preserve">Afectación Economica </t>
  </si>
  <si>
    <t>Uso del poder para la apropiación de documentación de la entidad a beneficio propio o a favor de terceros</t>
  </si>
  <si>
    <t>Menor</t>
  </si>
  <si>
    <t xml:space="preserve">Lider de Gestión Documental </t>
  </si>
  <si>
    <t>1.Política de Gestión Documental adoptada por la institución.
2. Plan Institucional de Archivos adoptado por la entidad.</t>
  </si>
  <si>
    <t>Informe mensual de auditoria concurrente donde se evidencie el  reporte de los hallazgos</t>
  </si>
  <si>
    <t>El líder del proceso debera implementar el Formato de Control de Prestamo de Documentos como cumplimiento a la transparencia del manejo de la documentación e información</t>
  </si>
  <si>
    <t>1. Presentación de formato de prestamo de documentos debidamente diligenciado</t>
  </si>
  <si>
    <t xml:space="preserve">1. Conductas inapropiadas de funcionarios o contratistas
</t>
  </si>
  <si>
    <t>1-Relacionar en los reportes de mantenimiento la entrega y el estado de los accesorios correspondientes a cada equipo, con el fin de establecer el consolidado para el  consumo de accesorios de los equipos biomédicos</t>
  </si>
  <si>
    <t>Formato de solicitud  de materiales para el mantenimiento, formato de reporte de mantenimiento de la infraestructura y dotación.</t>
  </si>
  <si>
    <t>*El lider del proceso realizará inventarios periódicos - aleatorios y semestrales</t>
  </si>
  <si>
    <t xml:space="preserve">El lider del proceso realizará la revisión de los contratos suscritos VS contratos terminados </t>
  </si>
  <si>
    <t>baja</t>
  </si>
  <si>
    <t>Informe de analisis de las fichas tecnicas de los elementos de proteccion de personal adquiridos por la Institucion</t>
  </si>
  <si>
    <t>Hacer revision de manera mensual a las fichas tecnicas de los elementos de proteccion personal adquiridos por la Institucion</t>
  </si>
  <si>
    <t>· de inspecciones realizadas/· inspecciones programadas</t>
  </si>
  <si>
    <t>El control se ejecuta  por parte del responsable,</t>
  </si>
  <si>
    <t xml:space="preserve">Informes realizados/procesos de contratación </t>
  </si>
  <si>
    <t xml:space="preserve">Indicador
</t>
  </si>
  <si>
    <t>Fecha</t>
  </si>
  <si>
    <t>Cumplimiento</t>
  </si>
  <si>
    <t>Peso de la Ejecución del Control</t>
  </si>
  <si>
    <t>Informe de entrega y cambio de repuestos</t>
  </si>
  <si>
    <t>No se evidencia informes de entrega de elementos y cambio de repuestos equipos biomédicos</t>
  </si>
  <si>
    <t>Se evidencia formato diligenciado y oficio remisorio a la Subgerencia Administrativa y Financiera</t>
  </si>
  <si>
    <t>·informes presentados/·Informes programados</t>
  </si>
  <si>
    <t xml:space="preserve">Se evidencia informe </t>
  </si>
  <si>
    <t>Socializaciones realizadas/Socializaciones programadas</t>
  </si>
  <si>
    <t>Inventarios realizados/inventarios programados</t>
  </si>
  <si>
    <t>· de verificación de soportes de los contratos</t>
  </si>
  <si>
    <t>Informes realizados/informes programados</t>
  </si>
  <si>
    <t xml:space="preserve">No se evidencia informes de cruce de datos </t>
  </si>
  <si>
    <t>RESULTADO DE EJECUCIÓN DEL CONTROL II  SEGUIMIENTO 2021</t>
  </si>
  <si>
    <t>Formato diligenciado elementos  y oficio remisorio</t>
  </si>
  <si>
    <t xml:space="preserve">Informe de  Analisis de fichas Técnicas </t>
  </si>
  <si>
    <t xml:space="preserve">No se evidencia informe de análisis de las fichas Técnicas. La evidencia anexa no aplica para el control   </t>
  </si>
  <si>
    <t>Se evidencia cumplimiento.</t>
  </si>
  <si>
    <t>Informes  realizados/Imformes programados</t>
  </si>
  <si>
    <t xml:space="preserve">Formato del reporte de la solicitud del material/Formato de reporte de mantenimiento </t>
  </si>
  <si>
    <t>Se evidencia entregas,  contratos y facturas de compra</t>
  </si>
  <si>
    <t>Actas formal de Entrega/ contratos de compras</t>
  </si>
  <si>
    <t>Se evidencia inventario de aseo, lavanderia, utiles de escritorio y cafería.</t>
  </si>
  <si>
    <t>Se evidencia formatos de devoluciones de las cuentas</t>
  </si>
  <si>
    <t xml:space="preserve">Revisión de los contratos suscritos VS contratos terminados </t>
  </si>
  <si>
    <t>Verificación de soportes de los contratos</t>
  </si>
  <si>
    <t>Solicitudes  realizados/las  programadas</t>
  </si>
  <si>
    <t>Se evidencia informes  con reportes de hallazgos</t>
  </si>
  <si>
    <t>Formato de prestamo de documentos debidamente diligenciado</t>
  </si>
  <si>
    <t>Se evidencia formato de prestamos de documentos diligenciados</t>
  </si>
  <si>
    <t>No cumple para esta II evaluacion, se evidencia  solo el formato de solicitud,  faltando los  formato de reporte de mantenimiento.</t>
  </si>
  <si>
    <t xml:space="preserve">Causa Raíz </t>
  </si>
  <si>
    <t>Responsable(s) de la(s) acción(es)</t>
  </si>
  <si>
    <t>No se evidencia informe del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</si>
</sst>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04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0" fontId="7" fillId="0" borderId="2" xfId="0" applyFont="1" applyBorder="1" applyAlignment="1">
      <alignment vertical="center" wrapText="1"/>
    </xf>
    <xf numFmtId="9" fontId="7" fillId="5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textRotation="90"/>
    </xf>
    <xf numFmtId="0" fontId="7" fillId="0" borderId="18" xfId="0" applyFont="1" applyBorder="1"/>
    <xf numFmtId="0" fontId="4" fillId="0" borderId="13" xfId="0" applyFont="1" applyBorder="1" applyAlignment="1">
      <alignment vertical="center" textRotation="90"/>
    </xf>
    <xf numFmtId="9" fontId="7" fillId="0" borderId="13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9" borderId="1" xfId="0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9" fontId="7" fillId="9" borderId="3" xfId="0" applyNumberFormat="1" applyFont="1" applyFill="1" applyBorder="1" applyAlignment="1">
      <alignment horizontal="center" vertical="center"/>
    </xf>
    <xf numFmtId="9" fontId="7" fillId="9" borderId="1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textRotation="255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0" xfId="0" applyFont="1" applyAlignment="1">
      <alignment textRotation="90"/>
    </xf>
    <xf numFmtId="0" fontId="7" fillId="0" borderId="3" xfId="0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1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justify" vertical="center" wrapText="1"/>
    </xf>
    <xf numFmtId="0" fontId="13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/>
    </xf>
    <xf numFmtId="0" fontId="7" fillId="0" borderId="25" xfId="0" applyFont="1" applyFill="1" applyBorder="1" applyAlignment="1">
      <alignment horizontal="justify" vertical="center"/>
    </xf>
    <xf numFmtId="0" fontId="7" fillId="0" borderId="24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justify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textRotation="255"/>
    </xf>
    <xf numFmtId="9" fontId="7" fillId="4" borderId="2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justify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textRotation="255"/>
    </xf>
    <xf numFmtId="0" fontId="7" fillId="0" borderId="0" xfId="0" applyFont="1" applyBorder="1"/>
    <xf numFmtId="9" fontId="7" fillId="0" borderId="3" xfId="0" applyNumberFormat="1" applyFont="1" applyFill="1" applyBorder="1" applyAlignment="1">
      <alignment vertical="center"/>
    </xf>
    <xf numFmtId="9" fontId="7" fillId="0" borderId="3" xfId="2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justify" vertical="center"/>
    </xf>
    <xf numFmtId="9" fontId="7" fillId="0" borderId="1" xfId="2" applyNumberFormat="1" applyFont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justify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textRotation="90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justify" vertical="center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vertical="center"/>
    </xf>
    <xf numFmtId="9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4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4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2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00FF00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67235</xdr:rowOff>
    </xdr:from>
    <xdr:to>
      <xdr:col>1</xdr:col>
      <xdr:colOff>793750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7235"/>
          <a:ext cx="1147980" cy="980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2"/>
  <sheetViews>
    <sheetView tabSelected="1" zoomScale="90" zoomScaleNormal="90" workbookViewId="0">
      <pane xSplit="5" ySplit="2" topLeftCell="X3" activePane="bottomRight" state="frozen"/>
      <selection pane="topRight" activeCell="F1" sqref="F1"/>
      <selection pane="bottomLeft" activeCell="A4" sqref="A4"/>
      <selection pane="bottomRight" sqref="A1:AB1"/>
    </sheetView>
  </sheetViews>
  <sheetFormatPr baseColWidth="10" defaultRowHeight="12.75" x14ac:dyDescent="0.2"/>
  <cols>
    <col min="1" max="1" width="6.85546875" style="2" customWidth="1"/>
    <col min="2" max="2" width="15.7109375" style="2" customWidth="1"/>
    <col min="3" max="3" width="11.42578125" style="2" customWidth="1"/>
    <col min="4" max="4" width="20.140625" style="2" customWidth="1"/>
    <col min="5" max="5" width="18.42578125" style="2" customWidth="1"/>
    <col min="6" max="6" width="18.140625" style="2" customWidth="1"/>
    <col min="7" max="8" width="15.28515625" style="2" customWidth="1"/>
    <col min="9" max="9" width="7" style="2" customWidth="1"/>
    <col min="10" max="10" width="16.28515625" style="2" customWidth="1"/>
    <col min="11" max="11" width="7" style="2" customWidth="1"/>
    <col min="12" max="12" width="16.28515625" style="2" customWidth="1"/>
    <col min="13" max="13" width="23.5703125" style="2" customWidth="1"/>
    <col min="14" max="14" width="20.28515625" style="2" customWidth="1"/>
    <col min="15" max="15" width="6.85546875" style="68" customWidth="1"/>
    <col min="16" max="16" width="4" style="2" customWidth="1"/>
    <col min="17" max="17" width="6.28515625" style="2" customWidth="1"/>
    <col min="18" max="18" width="6" style="2" customWidth="1"/>
    <col min="19" max="19" width="4.7109375" style="2" customWidth="1"/>
    <col min="20" max="20" width="19.7109375" style="2" customWidth="1"/>
    <col min="21" max="21" width="13.42578125" style="6" customWidth="1"/>
    <col min="22" max="22" width="30.7109375" style="7" customWidth="1"/>
    <col min="23" max="24" width="12" style="2" customWidth="1"/>
    <col min="25" max="25" width="12.140625" style="2" customWidth="1"/>
    <col min="26" max="26" width="5.7109375" style="2" customWidth="1"/>
    <col min="27" max="27" width="11.5703125" style="2" customWidth="1"/>
    <col min="28" max="28" width="6.7109375" style="75" customWidth="1"/>
    <col min="29" max="29" width="15.7109375" style="2" hidden="1" customWidth="1"/>
    <col min="30" max="30" width="14.140625" style="2" hidden="1" customWidth="1"/>
    <col min="31" max="31" width="26.7109375" style="2" hidden="1" customWidth="1"/>
    <col min="32" max="32" width="23.42578125" style="2" hidden="1" customWidth="1"/>
    <col min="33" max="33" width="14.28515625" style="2" hidden="1" customWidth="1"/>
    <col min="34" max="34" width="7.85546875" style="2" hidden="1" customWidth="1"/>
    <col min="35" max="35" width="18.5703125" style="2" customWidth="1"/>
    <col min="36" max="36" width="10.140625" style="2" customWidth="1"/>
    <col min="37" max="37" width="8.5703125" style="2" customWidth="1"/>
    <col min="38" max="38" width="20.42578125" style="2" customWidth="1"/>
    <col min="39" max="16384" width="11.42578125" style="2"/>
  </cols>
  <sheetData>
    <row r="1" spans="1:38" s="1" customFormat="1" ht="87.75" customHeight="1" thickBot="1" x14ac:dyDescent="0.3">
      <c r="A1" s="173" t="s">
        <v>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60" t="s">
        <v>42</v>
      </c>
      <c r="AD1" s="161"/>
      <c r="AE1" s="161"/>
      <c r="AF1" s="161"/>
      <c r="AG1" s="161"/>
      <c r="AH1" s="161"/>
      <c r="AI1" s="185" t="s">
        <v>191</v>
      </c>
      <c r="AJ1" s="185"/>
      <c r="AK1" s="185"/>
      <c r="AL1" s="185"/>
    </row>
    <row r="2" spans="1:38" ht="22.5" customHeight="1" x14ac:dyDescent="0.2">
      <c r="A2" s="171" t="s">
        <v>0</v>
      </c>
      <c r="B2" s="174" t="s">
        <v>21</v>
      </c>
      <c r="C2" s="176" t="s">
        <v>9</v>
      </c>
      <c r="D2" s="176" t="s">
        <v>209</v>
      </c>
      <c r="E2" s="174" t="s">
        <v>2</v>
      </c>
      <c r="F2" s="174" t="s">
        <v>3</v>
      </c>
      <c r="G2" s="174" t="s">
        <v>4</v>
      </c>
      <c r="H2" s="174" t="s">
        <v>5</v>
      </c>
      <c r="I2" s="176" t="s">
        <v>27</v>
      </c>
      <c r="J2" s="174" t="s">
        <v>6</v>
      </c>
      <c r="K2" s="174" t="s">
        <v>31</v>
      </c>
      <c r="L2" s="174" t="s">
        <v>7</v>
      </c>
      <c r="M2" s="174" t="s">
        <v>8</v>
      </c>
      <c r="N2" s="174" t="s">
        <v>210</v>
      </c>
      <c r="O2" s="174" t="s">
        <v>19</v>
      </c>
      <c r="P2" s="174"/>
      <c r="Q2" s="174"/>
      <c r="R2" s="203" t="s">
        <v>18</v>
      </c>
      <c r="S2" s="203"/>
      <c r="T2" s="203"/>
      <c r="U2" s="203"/>
      <c r="V2" s="203"/>
      <c r="W2" s="203"/>
      <c r="X2" s="178" t="s">
        <v>40</v>
      </c>
      <c r="Y2" s="178" t="s">
        <v>15</v>
      </c>
      <c r="Z2" s="178" t="s">
        <v>41</v>
      </c>
      <c r="AA2" s="178" t="s">
        <v>16</v>
      </c>
      <c r="AB2" s="178" t="s">
        <v>17</v>
      </c>
      <c r="AC2" s="128"/>
      <c r="AD2" s="128"/>
      <c r="AE2" s="130"/>
      <c r="AF2" s="130"/>
      <c r="AG2" s="128"/>
      <c r="AH2" s="128"/>
      <c r="AI2" s="201" t="s">
        <v>177</v>
      </c>
      <c r="AJ2" s="201" t="s">
        <v>178</v>
      </c>
      <c r="AK2" s="201" t="s">
        <v>179</v>
      </c>
      <c r="AL2" s="199" t="s">
        <v>180</v>
      </c>
    </row>
    <row r="3" spans="1:38" ht="43.5" customHeight="1" thickBot="1" x14ac:dyDescent="0.25">
      <c r="A3" s="172"/>
      <c r="B3" s="175"/>
      <c r="C3" s="177"/>
      <c r="D3" s="177"/>
      <c r="E3" s="175"/>
      <c r="F3" s="175"/>
      <c r="G3" s="175"/>
      <c r="H3" s="175"/>
      <c r="I3" s="177"/>
      <c r="J3" s="175"/>
      <c r="K3" s="175"/>
      <c r="L3" s="175"/>
      <c r="M3" s="175"/>
      <c r="N3" s="175"/>
      <c r="O3" s="132" t="s">
        <v>10</v>
      </c>
      <c r="P3" s="132" t="s">
        <v>1</v>
      </c>
      <c r="Q3" s="132" t="s">
        <v>20</v>
      </c>
      <c r="R3" s="132" t="s">
        <v>38</v>
      </c>
      <c r="S3" s="132" t="s">
        <v>11</v>
      </c>
      <c r="T3" s="132" t="s">
        <v>12</v>
      </c>
      <c r="U3" s="132" t="s">
        <v>44</v>
      </c>
      <c r="V3" s="132" t="s">
        <v>13</v>
      </c>
      <c r="W3" s="132" t="s">
        <v>14</v>
      </c>
      <c r="X3" s="179"/>
      <c r="Y3" s="179"/>
      <c r="Z3" s="179"/>
      <c r="AA3" s="179"/>
      <c r="AB3" s="179"/>
      <c r="AC3" s="129"/>
      <c r="AD3" s="129"/>
      <c r="AE3" s="131"/>
      <c r="AF3" s="131"/>
      <c r="AG3" s="129"/>
      <c r="AH3" s="129"/>
      <c r="AI3" s="202"/>
      <c r="AJ3" s="202"/>
      <c r="AK3" s="202"/>
      <c r="AL3" s="200"/>
    </row>
    <row r="4" spans="1:38" ht="111" customHeight="1" x14ac:dyDescent="0.2">
      <c r="A4" s="30">
        <v>1</v>
      </c>
      <c r="B4" s="27" t="s">
        <v>49</v>
      </c>
      <c r="C4" s="27" t="s">
        <v>22</v>
      </c>
      <c r="D4" s="57" t="s">
        <v>51</v>
      </c>
      <c r="E4" s="57" t="s">
        <v>48</v>
      </c>
      <c r="F4" s="30" t="s">
        <v>23</v>
      </c>
      <c r="G4" s="30">
        <f>8*12</f>
        <v>96</v>
      </c>
      <c r="H4" s="34" t="s">
        <v>26</v>
      </c>
      <c r="I4" s="33">
        <v>0.6</v>
      </c>
      <c r="J4" s="34" t="s">
        <v>28</v>
      </c>
      <c r="K4" s="33">
        <v>0.6</v>
      </c>
      <c r="L4" s="34" t="s">
        <v>28</v>
      </c>
      <c r="M4" s="54" t="s">
        <v>145</v>
      </c>
      <c r="N4" s="27" t="s">
        <v>142</v>
      </c>
      <c r="O4" s="64" t="s">
        <v>34</v>
      </c>
      <c r="P4" s="140"/>
      <c r="Q4" s="28" t="s">
        <v>35</v>
      </c>
      <c r="R4" s="29" t="s">
        <v>39</v>
      </c>
      <c r="S4" s="35">
        <v>0.4</v>
      </c>
      <c r="T4" s="27" t="s">
        <v>50</v>
      </c>
      <c r="U4" s="30" t="s">
        <v>46</v>
      </c>
      <c r="V4" s="76" t="s">
        <v>146</v>
      </c>
      <c r="W4" s="126">
        <v>0.45</v>
      </c>
      <c r="X4" s="55" t="s">
        <v>25</v>
      </c>
      <c r="Y4" s="34" t="s">
        <v>28</v>
      </c>
      <c r="Z4" s="33">
        <v>0.6</v>
      </c>
      <c r="AA4" s="34" t="s">
        <v>28</v>
      </c>
      <c r="AB4" s="71" t="s">
        <v>43</v>
      </c>
      <c r="AC4" s="140"/>
      <c r="AD4" s="140"/>
      <c r="AE4" s="140"/>
      <c r="AF4" s="140"/>
      <c r="AG4" s="140"/>
      <c r="AH4" s="141"/>
      <c r="AI4" s="107" t="s">
        <v>174</v>
      </c>
      <c r="AJ4" s="108">
        <v>44446</v>
      </c>
      <c r="AK4" s="109">
        <v>0.66</v>
      </c>
      <c r="AL4" s="110" t="s">
        <v>175</v>
      </c>
    </row>
    <row r="5" spans="1:38" s="6" customFormat="1" ht="153" x14ac:dyDescent="0.25">
      <c r="A5" s="13">
        <v>2</v>
      </c>
      <c r="B5" s="11" t="s">
        <v>52</v>
      </c>
      <c r="C5" s="11" t="s">
        <v>22</v>
      </c>
      <c r="D5" s="11" t="s">
        <v>53</v>
      </c>
      <c r="E5" s="26" t="s">
        <v>68</v>
      </c>
      <c r="F5" s="13" t="s">
        <v>23</v>
      </c>
      <c r="G5" s="13">
        <f>10*12</f>
        <v>120</v>
      </c>
      <c r="H5" s="16" t="s">
        <v>26</v>
      </c>
      <c r="I5" s="15">
        <v>0.6</v>
      </c>
      <c r="J5" s="16" t="s">
        <v>28</v>
      </c>
      <c r="K5" s="15">
        <v>0.6</v>
      </c>
      <c r="L5" s="16" t="s">
        <v>28</v>
      </c>
      <c r="M5" s="11" t="s">
        <v>100</v>
      </c>
      <c r="N5" s="11" t="s">
        <v>54</v>
      </c>
      <c r="O5" s="65" t="s">
        <v>34</v>
      </c>
      <c r="P5" s="13" t="s">
        <v>34</v>
      </c>
      <c r="Q5" s="4" t="s">
        <v>35</v>
      </c>
      <c r="R5" s="4" t="s">
        <v>39</v>
      </c>
      <c r="S5" s="15">
        <v>0.4</v>
      </c>
      <c r="T5" s="11" t="s">
        <v>147</v>
      </c>
      <c r="U5" s="13" t="s">
        <v>45</v>
      </c>
      <c r="V5" s="11" t="s">
        <v>55</v>
      </c>
      <c r="W5" s="127">
        <v>0.45</v>
      </c>
      <c r="X5" s="53" t="s">
        <v>25</v>
      </c>
      <c r="Y5" s="16" t="s">
        <v>28</v>
      </c>
      <c r="Z5" s="15">
        <v>0.6</v>
      </c>
      <c r="AA5" s="16" t="s">
        <v>28</v>
      </c>
      <c r="AB5" s="72" t="s">
        <v>43</v>
      </c>
      <c r="AI5" s="96" t="s">
        <v>176</v>
      </c>
      <c r="AJ5" s="93">
        <v>44446</v>
      </c>
      <c r="AK5" s="94">
        <v>0.66</v>
      </c>
      <c r="AL5" s="97" t="s">
        <v>175</v>
      </c>
    </row>
    <row r="6" spans="1:38" s="6" customFormat="1" ht="127.5" x14ac:dyDescent="0.25">
      <c r="A6" s="13">
        <v>3</v>
      </c>
      <c r="B6" s="11" t="s">
        <v>56</v>
      </c>
      <c r="C6" s="11" t="s">
        <v>22</v>
      </c>
      <c r="D6" s="11" t="s">
        <v>60</v>
      </c>
      <c r="E6" s="11" t="s">
        <v>143</v>
      </c>
      <c r="F6" s="13" t="s">
        <v>23</v>
      </c>
      <c r="G6" s="13">
        <f>8*12</f>
        <v>96</v>
      </c>
      <c r="H6" s="16" t="s">
        <v>26</v>
      </c>
      <c r="I6" s="90">
        <v>0.6</v>
      </c>
      <c r="J6" s="92" t="s">
        <v>28</v>
      </c>
      <c r="K6" s="90">
        <v>0.6</v>
      </c>
      <c r="L6" s="92" t="s">
        <v>28</v>
      </c>
      <c r="M6" s="85" t="s">
        <v>167</v>
      </c>
      <c r="N6" s="85" t="s">
        <v>57</v>
      </c>
      <c r="O6" s="111" t="s">
        <v>58</v>
      </c>
      <c r="P6" s="88"/>
      <c r="Q6" s="18" t="s">
        <v>37</v>
      </c>
      <c r="R6" s="18" t="s">
        <v>39</v>
      </c>
      <c r="S6" s="90">
        <v>0.25</v>
      </c>
      <c r="T6" s="85" t="s">
        <v>151</v>
      </c>
      <c r="U6" s="88" t="s">
        <v>45</v>
      </c>
      <c r="V6" s="85" t="s">
        <v>59</v>
      </c>
      <c r="W6" s="90">
        <v>0.45</v>
      </c>
      <c r="X6" s="112" t="s">
        <v>26</v>
      </c>
      <c r="Y6" s="92" t="s">
        <v>28</v>
      </c>
      <c r="Z6" s="90">
        <v>0.6</v>
      </c>
      <c r="AA6" s="92" t="s">
        <v>28</v>
      </c>
      <c r="AB6" s="73" t="s">
        <v>43</v>
      </c>
      <c r="AI6" s="113" t="s">
        <v>181</v>
      </c>
      <c r="AJ6" s="114">
        <v>44446</v>
      </c>
      <c r="AK6" s="139">
        <v>0</v>
      </c>
      <c r="AL6" s="115" t="s">
        <v>182</v>
      </c>
    </row>
    <row r="7" spans="1:38" s="6" customFormat="1" ht="99.75" customHeight="1" x14ac:dyDescent="0.25">
      <c r="A7" s="169">
        <v>4</v>
      </c>
      <c r="B7" s="149" t="s">
        <v>61</v>
      </c>
      <c r="C7" s="149" t="s">
        <v>22</v>
      </c>
      <c r="D7" s="155" t="s">
        <v>62</v>
      </c>
      <c r="E7" s="149" t="s">
        <v>63</v>
      </c>
      <c r="F7" s="151" t="s">
        <v>23</v>
      </c>
      <c r="G7" s="151">
        <v>24</v>
      </c>
      <c r="H7" s="153" t="s">
        <v>171</v>
      </c>
      <c r="I7" s="145">
        <v>0.4</v>
      </c>
      <c r="J7" s="144" t="s">
        <v>30</v>
      </c>
      <c r="K7" s="146">
        <v>1</v>
      </c>
      <c r="L7" s="144" t="s">
        <v>32</v>
      </c>
      <c r="M7" s="26" t="s">
        <v>65</v>
      </c>
      <c r="N7" s="147" t="s">
        <v>91</v>
      </c>
      <c r="O7" s="148" t="s">
        <v>34</v>
      </c>
      <c r="P7" s="23"/>
      <c r="Q7" s="4" t="s">
        <v>35</v>
      </c>
      <c r="R7" s="4" t="s">
        <v>39</v>
      </c>
      <c r="S7" s="95">
        <v>0.4</v>
      </c>
      <c r="T7" s="143" t="s">
        <v>64</v>
      </c>
      <c r="U7" s="48" t="s">
        <v>47</v>
      </c>
      <c r="V7" s="26" t="s">
        <v>67</v>
      </c>
      <c r="W7" s="123">
        <v>0.36</v>
      </c>
      <c r="X7" s="53" t="s">
        <v>25</v>
      </c>
      <c r="Y7" s="144" t="s">
        <v>30</v>
      </c>
      <c r="Z7" s="145">
        <v>1</v>
      </c>
      <c r="AA7" s="144" t="s">
        <v>32</v>
      </c>
      <c r="AB7" s="142" t="s">
        <v>66</v>
      </c>
      <c r="AC7" s="23"/>
      <c r="AD7" s="23"/>
      <c r="AE7" s="23"/>
      <c r="AF7" s="23"/>
      <c r="AG7" s="23"/>
      <c r="AH7" s="135"/>
      <c r="AI7" s="98" t="s">
        <v>192</v>
      </c>
      <c r="AJ7" s="93">
        <v>44446</v>
      </c>
      <c r="AK7" s="134">
        <v>0.66</v>
      </c>
      <c r="AL7" s="99" t="s">
        <v>183</v>
      </c>
    </row>
    <row r="8" spans="1:38" s="6" customFormat="1" ht="85.5" customHeight="1" thickBot="1" x14ac:dyDescent="0.3">
      <c r="A8" s="170"/>
      <c r="B8" s="150"/>
      <c r="C8" s="150"/>
      <c r="D8" s="156"/>
      <c r="E8" s="150"/>
      <c r="F8" s="152"/>
      <c r="G8" s="152"/>
      <c r="H8" s="154"/>
      <c r="I8" s="145"/>
      <c r="J8" s="144"/>
      <c r="K8" s="146"/>
      <c r="L8" s="144"/>
      <c r="M8" s="26" t="s">
        <v>173</v>
      </c>
      <c r="N8" s="147"/>
      <c r="O8" s="148"/>
      <c r="P8" s="23"/>
      <c r="Q8" s="4" t="s">
        <v>36</v>
      </c>
      <c r="R8" s="4" t="s">
        <v>39</v>
      </c>
      <c r="S8" s="95">
        <v>0.3</v>
      </c>
      <c r="T8" s="143"/>
      <c r="U8" s="23" t="s">
        <v>45</v>
      </c>
      <c r="V8" s="26" t="s">
        <v>172</v>
      </c>
      <c r="W8" s="123">
        <v>0.17</v>
      </c>
      <c r="X8" s="53" t="s">
        <v>24</v>
      </c>
      <c r="Y8" s="144"/>
      <c r="Z8" s="145"/>
      <c r="AA8" s="144"/>
      <c r="AB8" s="142"/>
      <c r="AC8" s="23"/>
      <c r="AD8" s="23"/>
      <c r="AE8" s="23"/>
      <c r="AF8" s="23"/>
      <c r="AG8" s="23"/>
      <c r="AH8" s="135"/>
      <c r="AI8" s="104" t="s">
        <v>193</v>
      </c>
      <c r="AJ8" s="93">
        <v>44446</v>
      </c>
      <c r="AK8" s="133">
        <v>0</v>
      </c>
      <c r="AL8" s="99" t="s">
        <v>194</v>
      </c>
    </row>
    <row r="9" spans="1:38" ht="142.5" customHeight="1" x14ac:dyDescent="0.2">
      <c r="A9" s="188">
        <v>5</v>
      </c>
      <c r="B9" s="197" t="s">
        <v>70</v>
      </c>
      <c r="C9" s="197" t="s">
        <v>22</v>
      </c>
      <c r="D9" s="198" t="s">
        <v>71</v>
      </c>
      <c r="E9" s="197" t="s">
        <v>144</v>
      </c>
      <c r="F9" s="191" t="s">
        <v>23</v>
      </c>
      <c r="G9" s="191">
        <v>297</v>
      </c>
      <c r="H9" s="192" t="s">
        <v>26</v>
      </c>
      <c r="I9" s="193">
        <v>0.6</v>
      </c>
      <c r="J9" s="187" t="s">
        <v>28</v>
      </c>
      <c r="K9" s="195">
        <v>0.6</v>
      </c>
      <c r="L9" s="187" t="s">
        <v>28</v>
      </c>
      <c r="M9" s="116" t="s">
        <v>87</v>
      </c>
      <c r="N9" s="190" t="s">
        <v>72</v>
      </c>
      <c r="O9" s="117" t="s">
        <v>34</v>
      </c>
      <c r="P9" s="118"/>
      <c r="Q9" s="28" t="s">
        <v>35</v>
      </c>
      <c r="R9" s="29" t="s">
        <v>39</v>
      </c>
      <c r="S9" s="119">
        <v>0.4</v>
      </c>
      <c r="T9" s="86" t="s">
        <v>86</v>
      </c>
      <c r="U9" s="87" t="s">
        <v>47</v>
      </c>
      <c r="V9" s="86" t="s">
        <v>89</v>
      </c>
      <c r="W9" s="120">
        <v>0.36</v>
      </c>
      <c r="X9" s="55" t="s">
        <v>25</v>
      </c>
      <c r="Y9" s="91" t="s">
        <v>28</v>
      </c>
      <c r="Z9" s="89">
        <v>0.6</v>
      </c>
      <c r="AA9" s="91" t="s">
        <v>28</v>
      </c>
      <c r="AB9" s="121" t="s">
        <v>43</v>
      </c>
      <c r="AI9" s="122" t="s">
        <v>184</v>
      </c>
      <c r="AJ9" s="108">
        <v>44446</v>
      </c>
      <c r="AK9" s="124">
        <v>0.66</v>
      </c>
      <c r="AL9" s="125" t="s">
        <v>185</v>
      </c>
    </row>
    <row r="10" spans="1:38" ht="80.25" customHeight="1" thickBot="1" x14ac:dyDescent="0.25">
      <c r="A10" s="189"/>
      <c r="B10" s="150"/>
      <c r="C10" s="150"/>
      <c r="D10" s="156"/>
      <c r="E10" s="150"/>
      <c r="F10" s="152"/>
      <c r="G10" s="152"/>
      <c r="H10" s="154"/>
      <c r="I10" s="194"/>
      <c r="J10" s="154"/>
      <c r="K10" s="196"/>
      <c r="L10" s="154"/>
      <c r="M10" s="36" t="s">
        <v>88</v>
      </c>
      <c r="N10" s="150"/>
      <c r="O10" s="66" t="s">
        <v>34</v>
      </c>
      <c r="P10" s="38"/>
      <c r="Q10" s="37" t="s">
        <v>35</v>
      </c>
      <c r="R10" s="39" t="s">
        <v>39</v>
      </c>
      <c r="S10" s="40">
        <v>0.4</v>
      </c>
      <c r="T10" s="41" t="s">
        <v>86</v>
      </c>
      <c r="U10" s="42" t="s">
        <v>46</v>
      </c>
      <c r="V10" s="26" t="s">
        <v>90</v>
      </c>
      <c r="W10" s="46">
        <f>36%-14.4%</f>
        <v>0.21599999999999997</v>
      </c>
      <c r="X10" s="56" t="s">
        <v>25</v>
      </c>
      <c r="Y10" s="43" t="s">
        <v>28</v>
      </c>
      <c r="Z10" s="44">
        <v>0.6</v>
      </c>
      <c r="AA10" s="43" t="s">
        <v>28</v>
      </c>
      <c r="AB10" s="74" t="s">
        <v>43</v>
      </c>
      <c r="AI10" s="100" t="s">
        <v>184</v>
      </c>
      <c r="AJ10" s="93">
        <v>44446</v>
      </c>
      <c r="AK10" s="134">
        <v>0.66</v>
      </c>
      <c r="AL10" s="101" t="s">
        <v>185</v>
      </c>
    </row>
    <row r="11" spans="1:38" ht="51" x14ac:dyDescent="0.2">
      <c r="A11" s="158">
        <v>6</v>
      </c>
      <c r="B11" s="157" t="s">
        <v>73</v>
      </c>
      <c r="C11" s="157" t="s">
        <v>22</v>
      </c>
      <c r="D11" s="157" t="s">
        <v>75</v>
      </c>
      <c r="E11" s="157" t="s">
        <v>74</v>
      </c>
      <c r="F11" s="164" t="s">
        <v>23</v>
      </c>
      <c r="G11" s="164">
        <v>3</v>
      </c>
      <c r="H11" s="182" t="s">
        <v>25</v>
      </c>
      <c r="I11" s="166">
        <v>0.4</v>
      </c>
      <c r="J11" s="168" t="s">
        <v>29</v>
      </c>
      <c r="K11" s="166">
        <v>0.8</v>
      </c>
      <c r="L11" s="183" t="s">
        <v>33</v>
      </c>
      <c r="M11" s="27" t="s">
        <v>78</v>
      </c>
      <c r="N11" s="180" t="s">
        <v>76</v>
      </c>
      <c r="O11" s="181" t="s">
        <v>34</v>
      </c>
      <c r="Q11" s="28" t="s">
        <v>35</v>
      </c>
      <c r="R11" s="29" t="s">
        <v>39</v>
      </c>
      <c r="S11" s="77">
        <v>0.4</v>
      </c>
      <c r="T11" s="31" t="s">
        <v>50</v>
      </c>
      <c r="U11" s="30" t="s">
        <v>47</v>
      </c>
      <c r="V11" s="5" t="s">
        <v>77</v>
      </c>
      <c r="W11" s="25">
        <v>0.24</v>
      </c>
      <c r="X11" s="55" t="s">
        <v>25</v>
      </c>
      <c r="Y11" s="32" t="s">
        <v>29</v>
      </c>
      <c r="Z11" s="33">
        <v>0.8</v>
      </c>
      <c r="AA11" s="32" t="s">
        <v>33</v>
      </c>
      <c r="AB11" s="71" t="s">
        <v>66</v>
      </c>
      <c r="AI11" s="98" t="s">
        <v>196</v>
      </c>
      <c r="AJ11" s="93">
        <v>44446</v>
      </c>
      <c r="AK11" s="134">
        <v>0.66</v>
      </c>
      <c r="AL11" s="99" t="s">
        <v>195</v>
      </c>
    </row>
    <row r="12" spans="1:38" ht="88.5" customHeight="1" x14ac:dyDescent="0.2">
      <c r="A12" s="159"/>
      <c r="B12" s="149"/>
      <c r="C12" s="149"/>
      <c r="D12" s="149"/>
      <c r="E12" s="149"/>
      <c r="F12" s="151"/>
      <c r="G12" s="151"/>
      <c r="H12" s="153"/>
      <c r="I12" s="165"/>
      <c r="J12" s="167"/>
      <c r="K12" s="165"/>
      <c r="L12" s="184"/>
      <c r="M12" s="8" t="s">
        <v>79</v>
      </c>
      <c r="N12" s="180"/>
      <c r="O12" s="181"/>
      <c r="Q12" s="18" t="s">
        <v>35</v>
      </c>
      <c r="R12" s="19" t="s">
        <v>39</v>
      </c>
      <c r="S12" s="78">
        <v>0.4</v>
      </c>
      <c r="T12" s="20" t="s">
        <v>50</v>
      </c>
      <c r="U12" s="12" t="s">
        <v>47</v>
      </c>
      <c r="V12" s="45" t="s">
        <v>80</v>
      </c>
      <c r="W12" s="10">
        <v>0.14000000000000001</v>
      </c>
      <c r="X12" s="21" t="s">
        <v>24</v>
      </c>
      <c r="Y12" s="22" t="s">
        <v>29</v>
      </c>
      <c r="Z12" s="9">
        <v>0.8</v>
      </c>
      <c r="AA12" s="22" t="s">
        <v>33</v>
      </c>
      <c r="AB12" s="73" t="s">
        <v>66</v>
      </c>
      <c r="AI12" s="98" t="s">
        <v>186</v>
      </c>
      <c r="AJ12" s="93">
        <v>44446</v>
      </c>
      <c r="AK12" s="134">
        <v>0.66</v>
      </c>
      <c r="AL12" s="99" t="s">
        <v>195</v>
      </c>
    </row>
    <row r="13" spans="1:38" s="6" customFormat="1" ht="156.75" customHeight="1" x14ac:dyDescent="0.25">
      <c r="A13" s="13">
        <v>7</v>
      </c>
      <c r="B13" s="26" t="s">
        <v>81</v>
      </c>
      <c r="C13" s="26" t="s">
        <v>22</v>
      </c>
      <c r="D13" s="11" t="s">
        <v>82</v>
      </c>
      <c r="E13" s="11" t="s">
        <v>148</v>
      </c>
      <c r="F13" s="13" t="s">
        <v>23</v>
      </c>
      <c r="G13" s="13">
        <f>3*12</f>
        <v>36</v>
      </c>
      <c r="H13" s="13" t="s">
        <v>26</v>
      </c>
      <c r="I13" s="15">
        <v>0.6</v>
      </c>
      <c r="J13" s="14" t="s">
        <v>29</v>
      </c>
      <c r="K13" s="15">
        <v>0.8</v>
      </c>
      <c r="L13" s="70" t="s">
        <v>33</v>
      </c>
      <c r="M13" s="11" t="s">
        <v>149</v>
      </c>
      <c r="N13" s="11" t="s">
        <v>125</v>
      </c>
      <c r="O13" s="65" t="s">
        <v>34</v>
      </c>
      <c r="P13" s="13"/>
      <c r="Q13" s="4" t="s">
        <v>35</v>
      </c>
      <c r="R13" s="4" t="s">
        <v>39</v>
      </c>
      <c r="S13" s="13">
        <f>25+15</f>
        <v>40</v>
      </c>
      <c r="T13" s="11" t="s">
        <v>150</v>
      </c>
      <c r="U13" s="13" t="s">
        <v>126</v>
      </c>
      <c r="V13" s="11" t="s">
        <v>168</v>
      </c>
      <c r="W13" s="15">
        <v>0.36</v>
      </c>
      <c r="X13" s="53" t="s">
        <v>25</v>
      </c>
      <c r="Y13" s="14" t="s">
        <v>29</v>
      </c>
      <c r="Z13" s="15">
        <v>0.8</v>
      </c>
      <c r="AA13" s="14" t="s">
        <v>33</v>
      </c>
      <c r="AB13" s="72" t="s">
        <v>66</v>
      </c>
      <c r="AI13" s="100" t="s">
        <v>197</v>
      </c>
      <c r="AJ13" s="93">
        <v>44446</v>
      </c>
      <c r="AK13" s="134">
        <v>0.33</v>
      </c>
      <c r="AL13" s="99" t="s">
        <v>208</v>
      </c>
    </row>
    <row r="14" spans="1:38" ht="114" customHeight="1" x14ac:dyDescent="0.2">
      <c r="A14" s="23">
        <v>8</v>
      </c>
      <c r="B14" s="26" t="s">
        <v>83</v>
      </c>
      <c r="C14" s="26" t="s">
        <v>127</v>
      </c>
      <c r="D14" s="26" t="s">
        <v>128</v>
      </c>
      <c r="E14" s="26" t="s">
        <v>129</v>
      </c>
      <c r="F14" s="23" t="s">
        <v>23</v>
      </c>
      <c r="G14" s="23">
        <v>8</v>
      </c>
      <c r="H14" s="23" t="s">
        <v>25</v>
      </c>
      <c r="I14" s="25">
        <v>0.4</v>
      </c>
      <c r="J14" s="24" t="s">
        <v>29</v>
      </c>
      <c r="K14" s="25">
        <v>0.8</v>
      </c>
      <c r="L14" s="16" t="s">
        <v>28</v>
      </c>
      <c r="M14" s="26" t="s">
        <v>153</v>
      </c>
      <c r="N14" s="23" t="s">
        <v>130</v>
      </c>
      <c r="O14" s="65" t="s">
        <v>34</v>
      </c>
      <c r="P14" s="3"/>
      <c r="Q14" s="4" t="s">
        <v>36</v>
      </c>
      <c r="R14" s="4" t="s">
        <v>39</v>
      </c>
      <c r="S14" s="25">
        <v>0.3</v>
      </c>
      <c r="T14" s="26" t="s">
        <v>84</v>
      </c>
      <c r="U14" s="79" t="s">
        <v>47</v>
      </c>
      <c r="V14" s="26" t="s">
        <v>85</v>
      </c>
      <c r="W14" s="25">
        <v>0.28000000000000003</v>
      </c>
      <c r="X14" s="53" t="s">
        <v>25</v>
      </c>
      <c r="Y14" s="24" t="s">
        <v>29</v>
      </c>
      <c r="Z14" s="25">
        <v>0.8</v>
      </c>
      <c r="AA14" s="24" t="s">
        <v>33</v>
      </c>
      <c r="AB14" s="72" t="s">
        <v>66</v>
      </c>
      <c r="AI14" s="100" t="s">
        <v>199</v>
      </c>
      <c r="AJ14" s="93">
        <v>44446</v>
      </c>
      <c r="AK14" s="134">
        <v>0.66</v>
      </c>
      <c r="AL14" s="99" t="s">
        <v>198</v>
      </c>
    </row>
    <row r="15" spans="1:38" s="1" customFormat="1" ht="81.75" customHeight="1" x14ac:dyDescent="0.2">
      <c r="A15" s="23">
        <v>9</v>
      </c>
      <c r="B15" s="26" t="s">
        <v>131</v>
      </c>
      <c r="C15" s="26" t="s">
        <v>127</v>
      </c>
      <c r="D15" s="51" t="s">
        <v>93</v>
      </c>
      <c r="E15" s="26" t="s">
        <v>132</v>
      </c>
      <c r="F15" s="23" t="s">
        <v>107</v>
      </c>
      <c r="G15" s="23">
        <v>12</v>
      </c>
      <c r="H15" s="23" t="s">
        <v>25</v>
      </c>
      <c r="I15" s="50">
        <v>0.4</v>
      </c>
      <c r="J15" s="24" t="s">
        <v>29</v>
      </c>
      <c r="K15" s="25">
        <v>0.8</v>
      </c>
      <c r="L15" s="47" t="s">
        <v>33</v>
      </c>
      <c r="M15" s="49" t="s">
        <v>169</v>
      </c>
      <c r="N15" s="26" t="s">
        <v>133</v>
      </c>
      <c r="O15" s="65" t="s">
        <v>34</v>
      </c>
      <c r="P15" s="48"/>
      <c r="Q15" s="4" t="s">
        <v>35</v>
      </c>
      <c r="R15" s="4" t="s">
        <v>39</v>
      </c>
      <c r="S15" s="50">
        <v>0.4</v>
      </c>
      <c r="T15" s="48" t="s">
        <v>94</v>
      </c>
      <c r="U15" s="23" t="s">
        <v>47</v>
      </c>
      <c r="V15" s="26" t="s">
        <v>95</v>
      </c>
      <c r="W15" s="25">
        <v>0.24</v>
      </c>
      <c r="X15" s="52" t="s">
        <v>25</v>
      </c>
      <c r="Y15" s="24" t="s">
        <v>29</v>
      </c>
      <c r="Z15" s="25">
        <v>0.8</v>
      </c>
      <c r="AA15" s="24" t="s">
        <v>33</v>
      </c>
      <c r="AB15" s="72" t="s">
        <v>66</v>
      </c>
      <c r="AI15" s="100" t="s">
        <v>187</v>
      </c>
      <c r="AJ15" s="93">
        <v>44446</v>
      </c>
      <c r="AK15" s="134">
        <v>0.66</v>
      </c>
      <c r="AL15" s="99" t="s">
        <v>200</v>
      </c>
    </row>
    <row r="16" spans="1:38" ht="153" x14ac:dyDescent="0.2">
      <c r="A16" s="23">
        <v>10</v>
      </c>
      <c r="B16" s="26" t="s">
        <v>134</v>
      </c>
      <c r="C16" s="26" t="s">
        <v>127</v>
      </c>
      <c r="D16" s="26" t="s">
        <v>96</v>
      </c>
      <c r="E16" s="26" t="s">
        <v>97</v>
      </c>
      <c r="F16" s="23" t="s">
        <v>23</v>
      </c>
      <c r="G16" s="23">
        <f>2*12</f>
        <v>24</v>
      </c>
      <c r="H16" s="23" t="s">
        <v>25</v>
      </c>
      <c r="I16" s="25">
        <v>0.4</v>
      </c>
      <c r="J16" s="24" t="s">
        <v>29</v>
      </c>
      <c r="K16" s="25">
        <v>0.8</v>
      </c>
      <c r="L16" s="47" t="s">
        <v>33</v>
      </c>
      <c r="M16" s="49" t="s">
        <v>135</v>
      </c>
      <c r="N16" s="23" t="s">
        <v>136</v>
      </c>
      <c r="O16" s="65" t="s">
        <v>34</v>
      </c>
      <c r="P16" s="48"/>
      <c r="Q16" s="4" t="s">
        <v>35</v>
      </c>
      <c r="R16" s="4" t="s">
        <v>39</v>
      </c>
      <c r="S16" s="50">
        <v>0.4</v>
      </c>
      <c r="T16" s="49" t="s">
        <v>98</v>
      </c>
      <c r="U16" s="23" t="s">
        <v>47</v>
      </c>
      <c r="V16" s="26" t="s">
        <v>99</v>
      </c>
      <c r="W16" s="25">
        <v>0.24</v>
      </c>
      <c r="X16" s="52" t="s">
        <v>25</v>
      </c>
      <c r="Y16" s="24" t="s">
        <v>29</v>
      </c>
      <c r="Z16" s="50">
        <v>0.8</v>
      </c>
      <c r="AA16" s="24" t="s">
        <v>33</v>
      </c>
      <c r="AB16" s="71" t="s">
        <v>66</v>
      </c>
      <c r="AI16" s="100" t="s">
        <v>203</v>
      </c>
      <c r="AJ16" s="93">
        <v>44446</v>
      </c>
      <c r="AK16" s="134">
        <v>0.66</v>
      </c>
      <c r="AL16" s="136" t="s">
        <v>175</v>
      </c>
    </row>
    <row r="17" spans="1:38" ht="84" x14ac:dyDescent="0.2">
      <c r="A17" s="23">
        <v>11</v>
      </c>
      <c r="B17" s="26" t="s">
        <v>101</v>
      </c>
      <c r="C17" s="26" t="s">
        <v>127</v>
      </c>
      <c r="D17" s="26" t="s">
        <v>103</v>
      </c>
      <c r="E17" s="58" t="s">
        <v>102</v>
      </c>
      <c r="F17" s="23" t="s">
        <v>23</v>
      </c>
      <c r="G17" s="23">
        <v>12</v>
      </c>
      <c r="H17" s="23" t="s">
        <v>25</v>
      </c>
      <c r="I17" s="25">
        <v>0.4</v>
      </c>
      <c r="J17" s="24" t="s">
        <v>29</v>
      </c>
      <c r="K17" s="25">
        <v>0.8</v>
      </c>
      <c r="L17" s="70" t="s">
        <v>33</v>
      </c>
      <c r="M17" s="49" t="s">
        <v>154</v>
      </c>
      <c r="N17" s="23" t="s">
        <v>137</v>
      </c>
      <c r="O17" s="65" t="s">
        <v>34</v>
      </c>
      <c r="P17" s="48"/>
      <c r="Q17" s="4" t="s">
        <v>36</v>
      </c>
      <c r="R17" s="4" t="s">
        <v>39</v>
      </c>
      <c r="S17" s="50">
        <v>0.3</v>
      </c>
      <c r="T17" s="49" t="s">
        <v>104</v>
      </c>
      <c r="U17" s="23" t="s">
        <v>47</v>
      </c>
      <c r="V17" s="26" t="s">
        <v>155</v>
      </c>
      <c r="W17" s="25">
        <v>0.28000000000000003</v>
      </c>
      <c r="X17" s="52" t="s">
        <v>25</v>
      </c>
      <c r="Y17" s="24" t="s">
        <v>29</v>
      </c>
      <c r="Z17" s="50">
        <v>0.8</v>
      </c>
      <c r="AA17" s="24" t="s">
        <v>33</v>
      </c>
      <c r="AB17" s="71" t="s">
        <v>66</v>
      </c>
      <c r="AI17" s="100" t="s">
        <v>188</v>
      </c>
      <c r="AJ17" s="93">
        <v>44446</v>
      </c>
      <c r="AK17" s="134">
        <v>0.66</v>
      </c>
      <c r="AL17" s="99" t="s">
        <v>201</v>
      </c>
    </row>
    <row r="18" spans="1:38" s="6" customFormat="1" ht="114.75" x14ac:dyDescent="0.25">
      <c r="A18" s="23">
        <v>12</v>
      </c>
      <c r="B18" s="26" t="s">
        <v>138</v>
      </c>
      <c r="C18" s="26" t="s">
        <v>127</v>
      </c>
      <c r="D18" s="26" t="s">
        <v>106</v>
      </c>
      <c r="E18" s="26" t="s">
        <v>105</v>
      </c>
      <c r="F18" s="23" t="s">
        <v>107</v>
      </c>
      <c r="G18" s="23">
        <v>2</v>
      </c>
      <c r="H18" s="69" t="s">
        <v>108</v>
      </c>
      <c r="I18" s="25">
        <v>0.2</v>
      </c>
      <c r="J18" s="69" t="s">
        <v>30</v>
      </c>
      <c r="K18" s="25">
        <v>1</v>
      </c>
      <c r="L18" s="84" t="s">
        <v>32</v>
      </c>
      <c r="M18" s="26" t="s">
        <v>170</v>
      </c>
      <c r="N18" s="23" t="s">
        <v>139</v>
      </c>
      <c r="O18" s="65" t="s">
        <v>34</v>
      </c>
      <c r="P18" s="23"/>
      <c r="Q18" s="4" t="s">
        <v>35</v>
      </c>
      <c r="R18" s="4" t="s">
        <v>39</v>
      </c>
      <c r="S18" s="25">
        <v>0.4</v>
      </c>
      <c r="T18" s="26" t="s">
        <v>140</v>
      </c>
      <c r="U18" s="23" t="s">
        <v>47</v>
      </c>
      <c r="V18" s="26" t="s">
        <v>141</v>
      </c>
      <c r="W18" s="25">
        <v>0.12</v>
      </c>
      <c r="X18" s="52" t="s">
        <v>24</v>
      </c>
      <c r="Y18" s="59" t="s">
        <v>30</v>
      </c>
      <c r="Z18" s="25">
        <v>1</v>
      </c>
      <c r="AA18" s="59" t="s">
        <v>32</v>
      </c>
      <c r="AB18" s="71" t="s">
        <v>66</v>
      </c>
      <c r="AI18" s="100" t="s">
        <v>202</v>
      </c>
      <c r="AJ18" s="93">
        <v>44446</v>
      </c>
      <c r="AK18" s="133">
        <v>0</v>
      </c>
      <c r="AL18" s="99" t="s">
        <v>211</v>
      </c>
    </row>
    <row r="19" spans="1:38" ht="142.5" customHeight="1" x14ac:dyDescent="0.2">
      <c r="A19" s="151">
        <v>13</v>
      </c>
      <c r="B19" s="149" t="s">
        <v>109</v>
      </c>
      <c r="C19" s="149" t="s">
        <v>22</v>
      </c>
      <c r="D19" s="149" t="s">
        <v>110</v>
      </c>
      <c r="E19" s="149" t="s">
        <v>116</v>
      </c>
      <c r="F19" s="149" t="s">
        <v>23</v>
      </c>
      <c r="G19" s="149">
        <v>72</v>
      </c>
      <c r="H19" s="151" t="s">
        <v>26</v>
      </c>
      <c r="I19" s="165">
        <v>0.6</v>
      </c>
      <c r="J19" s="167" t="s">
        <v>29</v>
      </c>
      <c r="K19" s="165">
        <v>0.8</v>
      </c>
      <c r="L19" s="162" t="s">
        <v>33</v>
      </c>
      <c r="M19" s="26" t="s">
        <v>111</v>
      </c>
      <c r="N19" s="149" t="s">
        <v>113</v>
      </c>
      <c r="O19" s="186" t="s">
        <v>58</v>
      </c>
      <c r="P19" s="3"/>
      <c r="Q19" s="4" t="s">
        <v>35</v>
      </c>
      <c r="R19" s="4" t="s">
        <v>39</v>
      </c>
      <c r="S19" s="25">
        <v>0.4</v>
      </c>
      <c r="T19" s="149" t="s">
        <v>114</v>
      </c>
      <c r="U19" s="23" t="s">
        <v>47</v>
      </c>
      <c r="V19" s="26" t="s">
        <v>156</v>
      </c>
      <c r="W19" s="25">
        <v>0.36</v>
      </c>
      <c r="X19" s="52" t="s">
        <v>24</v>
      </c>
      <c r="Y19" s="24" t="s">
        <v>29</v>
      </c>
      <c r="Z19" s="25">
        <v>0.8</v>
      </c>
      <c r="AA19" s="24" t="s">
        <v>33</v>
      </c>
      <c r="AB19" s="72" t="s">
        <v>66</v>
      </c>
      <c r="AI19" s="102" t="s">
        <v>204</v>
      </c>
      <c r="AJ19" s="93">
        <v>44446</v>
      </c>
      <c r="AK19" s="60">
        <v>0</v>
      </c>
      <c r="AL19" s="103" t="s">
        <v>190</v>
      </c>
    </row>
    <row r="20" spans="1:38" s="6" customFormat="1" ht="97.5" customHeight="1" x14ac:dyDescent="0.25">
      <c r="A20" s="164"/>
      <c r="B20" s="157"/>
      <c r="C20" s="157"/>
      <c r="D20" s="157"/>
      <c r="E20" s="157"/>
      <c r="F20" s="157"/>
      <c r="G20" s="157"/>
      <c r="H20" s="164"/>
      <c r="I20" s="166"/>
      <c r="J20" s="168"/>
      <c r="K20" s="166"/>
      <c r="L20" s="163"/>
      <c r="M20" s="26" t="s">
        <v>112</v>
      </c>
      <c r="N20" s="157"/>
      <c r="O20" s="186"/>
      <c r="P20" s="23"/>
      <c r="Q20" s="4" t="s">
        <v>36</v>
      </c>
      <c r="R20" s="4" t="s">
        <v>39</v>
      </c>
      <c r="S20" s="25">
        <v>0.3</v>
      </c>
      <c r="T20" s="157"/>
      <c r="U20" s="23"/>
      <c r="V20" s="26" t="s">
        <v>115</v>
      </c>
      <c r="W20" s="25">
        <v>0.25</v>
      </c>
      <c r="X20" s="52" t="s">
        <v>24</v>
      </c>
      <c r="Y20" s="24" t="s">
        <v>29</v>
      </c>
      <c r="Z20" s="25">
        <v>0.8</v>
      </c>
      <c r="AA20" s="24" t="s">
        <v>33</v>
      </c>
      <c r="AB20" s="72" t="s">
        <v>66</v>
      </c>
      <c r="AI20" s="102" t="s">
        <v>189</v>
      </c>
      <c r="AJ20" s="93">
        <v>44446</v>
      </c>
      <c r="AK20" s="60">
        <v>0</v>
      </c>
      <c r="AL20" s="103" t="s">
        <v>190</v>
      </c>
    </row>
    <row r="21" spans="1:38" s="17" customFormat="1" ht="64.5" thickBot="1" x14ac:dyDescent="0.3">
      <c r="A21" s="26">
        <v>14</v>
      </c>
      <c r="B21" s="26" t="s">
        <v>117</v>
      </c>
      <c r="C21" s="26" t="s">
        <v>118</v>
      </c>
      <c r="D21" s="26" t="s">
        <v>120</v>
      </c>
      <c r="E21" s="26" t="s">
        <v>119</v>
      </c>
      <c r="F21" s="26" t="s">
        <v>92</v>
      </c>
      <c r="G21" s="26">
        <v>11636</v>
      </c>
      <c r="H21" s="61" t="s">
        <v>124</v>
      </c>
      <c r="I21" s="60">
        <v>1</v>
      </c>
      <c r="J21" s="62" t="s">
        <v>30</v>
      </c>
      <c r="K21" s="60">
        <v>1</v>
      </c>
      <c r="L21" s="62" t="s">
        <v>121</v>
      </c>
      <c r="M21" s="26" t="s">
        <v>122</v>
      </c>
      <c r="N21" s="26" t="s">
        <v>152</v>
      </c>
      <c r="O21" s="67" t="s">
        <v>58</v>
      </c>
      <c r="P21" s="26"/>
      <c r="Q21" s="4" t="s">
        <v>35</v>
      </c>
      <c r="R21" s="4" t="s">
        <v>39</v>
      </c>
      <c r="S21" s="60">
        <v>0.4</v>
      </c>
      <c r="T21" s="26" t="s">
        <v>123</v>
      </c>
      <c r="U21" s="26" t="s">
        <v>47</v>
      </c>
      <c r="V21" s="26" t="s">
        <v>163</v>
      </c>
      <c r="W21" s="60">
        <v>0.6</v>
      </c>
      <c r="X21" s="63" t="s">
        <v>26</v>
      </c>
      <c r="Y21" s="62" t="s">
        <v>30</v>
      </c>
      <c r="Z21" s="60">
        <v>1</v>
      </c>
      <c r="AA21" s="62" t="s">
        <v>32</v>
      </c>
      <c r="AB21" s="72" t="s">
        <v>66</v>
      </c>
      <c r="AI21" s="102" t="s">
        <v>189</v>
      </c>
      <c r="AJ21" s="93">
        <v>44446</v>
      </c>
      <c r="AK21" s="137">
        <v>0.66</v>
      </c>
      <c r="AL21" s="105" t="s">
        <v>205</v>
      </c>
    </row>
    <row r="22" spans="1:38" s="17" customFormat="1" ht="102.75" thickBot="1" x14ac:dyDescent="0.25">
      <c r="A22" s="26">
        <v>15</v>
      </c>
      <c r="B22" s="26" t="s">
        <v>157</v>
      </c>
      <c r="C22" s="26" t="s">
        <v>158</v>
      </c>
      <c r="D22" s="26" t="s">
        <v>166</v>
      </c>
      <c r="E22" s="26" t="s">
        <v>159</v>
      </c>
      <c r="F22" s="26" t="s">
        <v>107</v>
      </c>
      <c r="G22" s="26">
        <v>20</v>
      </c>
      <c r="H22" s="26" t="s">
        <v>25</v>
      </c>
      <c r="I22" s="60">
        <v>0.4</v>
      </c>
      <c r="J22" s="80" t="s">
        <v>160</v>
      </c>
      <c r="K22" s="60">
        <v>0.4</v>
      </c>
      <c r="L22" s="81" t="s">
        <v>28</v>
      </c>
      <c r="M22" s="26" t="s">
        <v>164</v>
      </c>
      <c r="N22" s="26" t="s">
        <v>161</v>
      </c>
      <c r="O22" s="82" t="s">
        <v>34</v>
      </c>
      <c r="P22" s="2"/>
      <c r="Q22" s="83" t="s">
        <v>35</v>
      </c>
      <c r="R22" s="83" t="s">
        <v>39</v>
      </c>
      <c r="S22" s="60">
        <v>0.4</v>
      </c>
      <c r="T22" s="26" t="s">
        <v>162</v>
      </c>
      <c r="U22" s="26" t="s">
        <v>126</v>
      </c>
      <c r="V22" s="26" t="s">
        <v>165</v>
      </c>
      <c r="W22" s="60">
        <v>0.24</v>
      </c>
      <c r="X22" s="81" t="s">
        <v>25</v>
      </c>
      <c r="Y22" s="80" t="s">
        <v>160</v>
      </c>
      <c r="Z22" s="60">
        <v>0.4</v>
      </c>
      <c r="AA22" s="81" t="s">
        <v>28</v>
      </c>
      <c r="AB22" s="83" t="s">
        <v>66</v>
      </c>
      <c r="AC22" s="2"/>
      <c r="AD22" s="2"/>
      <c r="AE22" s="2"/>
      <c r="AF22" s="2"/>
      <c r="AG22" s="2"/>
      <c r="AH22" s="2"/>
      <c r="AI22" s="106" t="s">
        <v>206</v>
      </c>
      <c r="AJ22" s="93">
        <v>44446</v>
      </c>
      <c r="AK22" s="138">
        <v>0.66</v>
      </c>
      <c r="AL22" s="105" t="s">
        <v>207</v>
      </c>
    </row>
  </sheetData>
  <autoFilter ref="A2:AL22"/>
  <mergeCells count="89">
    <mergeCell ref="AL2:AL3"/>
    <mergeCell ref="C2:C3"/>
    <mergeCell ref="D2:D3"/>
    <mergeCell ref="X2:X3"/>
    <mergeCell ref="N2:N3"/>
    <mergeCell ref="AI2:AI3"/>
    <mergeCell ref="AJ2:AJ3"/>
    <mergeCell ref="AK2:AK3"/>
    <mergeCell ref="O2:Q2"/>
    <mergeCell ref="R2:W2"/>
    <mergeCell ref="AI1:AL1"/>
    <mergeCell ref="T19:T20"/>
    <mergeCell ref="O19:O20"/>
    <mergeCell ref="L9:L10"/>
    <mergeCell ref="A9:A10"/>
    <mergeCell ref="N9:N10"/>
    <mergeCell ref="G9:G10"/>
    <mergeCell ref="H9:H10"/>
    <mergeCell ref="I9:I10"/>
    <mergeCell ref="J9:J10"/>
    <mergeCell ref="K9:K10"/>
    <mergeCell ref="B9:B10"/>
    <mergeCell ref="C9:C10"/>
    <mergeCell ref="D9:D10"/>
    <mergeCell ref="E9:E10"/>
    <mergeCell ref="F9:F10"/>
    <mergeCell ref="N11:N12"/>
    <mergeCell ref="O11:O12"/>
    <mergeCell ref="G11:G12"/>
    <mergeCell ref="F11:F12"/>
    <mergeCell ref="E11:E12"/>
    <mergeCell ref="I11:I12"/>
    <mergeCell ref="H11:H12"/>
    <mergeCell ref="L11:L12"/>
    <mergeCell ref="J11:J12"/>
    <mergeCell ref="K11:K12"/>
    <mergeCell ref="A2:A3"/>
    <mergeCell ref="A1:AB1"/>
    <mergeCell ref="B2:B3"/>
    <mergeCell ref="E2:E3"/>
    <mergeCell ref="K2:K3"/>
    <mergeCell ref="J2:J3"/>
    <mergeCell ref="I2:I3"/>
    <mergeCell ref="H2:H3"/>
    <mergeCell ref="G2:G3"/>
    <mergeCell ref="F2:F3"/>
    <mergeCell ref="Y2:Y3"/>
    <mergeCell ref="Z2:Z3"/>
    <mergeCell ref="AA2:AA3"/>
    <mergeCell ref="AB2:AB3"/>
    <mergeCell ref="M2:M3"/>
    <mergeCell ref="L2:L3"/>
    <mergeCell ref="AC1:AH1"/>
    <mergeCell ref="L19:L20"/>
    <mergeCell ref="N19:N20"/>
    <mergeCell ref="A19:A20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A7:A8"/>
    <mergeCell ref="B7:B8"/>
    <mergeCell ref="C7:C8"/>
    <mergeCell ref="D7:D8"/>
    <mergeCell ref="D11:D12"/>
    <mergeCell ref="C11:C12"/>
    <mergeCell ref="A11:A12"/>
    <mergeCell ref="B11:B12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B7:AB8"/>
    <mergeCell ref="T7:T8"/>
    <mergeCell ref="Y7:Y8"/>
    <mergeCell ref="Z7:Z8"/>
    <mergeCell ref="AA7:AA8"/>
  </mergeCells>
  <conditionalFormatting sqref="J5:J7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15 H18:H19 H21:H1048576 H1 H4:H7">
    <cfRule type="containsText" dxfId="27" priority="25" operator="containsText" text="Muy Alta">
      <formula>NOT(ISERROR(SEARCH("Muy Alta",H1)))</formula>
    </cfRule>
    <cfRule type="containsText" dxfId="26" priority="26" operator="containsText" text="Alta">
      <formula>NOT(ISERROR(SEARCH("Alta",H1)))</formula>
    </cfRule>
    <cfRule type="beginsWith" dxfId="25" priority="27" operator="beginsWith" text="Baja">
      <formula>LEFT(H1,LEN("Baja"))="Baja"</formula>
    </cfRule>
    <cfRule type="containsText" dxfId="24" priority="28" operator="containsText" text="Muy Baja">
      <formula>NOT(ISERROR(SEARCH("Muy Baja",H1)))</formula>
    </cfRule>
    <cfRule type="containsText" dxfId="23" priority="29" operator="containsText" text="Media">
      <formula>NOT(ISERROR(SEARCH("Media",H1)))</formula>
    </cfRule>
  </conditionalFormatting>
  <conditionalFormatting sqref="J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 H11">
    <cfRule type="containsText" dxfId="22" priority="19" operator="containsText" text="Muy Alta">
      <formula>NOT(ISERROR(SEARCH("Muy Alta",H9)))</formula>
    </cfRule>
    <cfRule type="containsText" dxfId="21" priority="20" operator="containsText" text="Alta">
      <formula>NOT(ISERROR(SEARCH("Alta",H9)))</formula>
    </cfRule>
    <cfRule type="beginsWith" dxfId="20" priority="21" operator="beginsWith" text="Baja">
      <formula>LEFT(H9,LEN("Baja"))="Baja"</formula>
    </cfRule>
    <cfRule type="containsText" dxfId="19" priority="22" operator="containsText" text="Muy Baja">
      <formula>NOT(ISERROR(SEARCH("Muy Baja",H9)))</formula>
    </cfRule>
    <cfRule type="containsText" dxfId="18" priority="23" operator="containsText" text="Media">
      <formula>NOT(ISERROR(SEARCH("Media",H9)))</formula>
    </cfRule>
  </conditionalFormatting>
  <conditionalFormatting sqref="H16">
    <cfRule type="containsText" dxfId="17" priority="14" operator="containsText" text="Muy Alta">
      <formula>NOT(ISERROR(SEARCH("Muy Alta",H16)))</formula>
    </cfRule>
    <cfRule type="containsText" dxfId="16" priority="15" operator="containsText" text="Alta">
      <formula>NOT(ISERROR(SEARCH("Alta",H16)))</formula>
    </cfRule>
    <cfRule type="beginsWith" dxfId="15" priority="16" operator="beginsWith" text="Baja">
      <formula>LEFT(H16,LEN("Baja"))="Baja"</formula>
    </cfRule>
    <cfRule type="containsText" dxfId="14" priority="17" operator="containsText" text="Muy Baja">
      <formula>NOT(ISERROR(SEARCH("Muy Baja",H16)))</formula>
    </cfRule>
    <cfRule type="containsText" dxfId="13" priority="18" operator="containsText" text="Media">
      <formula>NOT(ISERROR(SEARCH("Media",H16)))</formula>
    </cfRule>
  </conditionalFormatting>
  <conditionalFormatting sqref="H17">
    <cfRule type="containsText" dxfId="12" priority="9" operator="containsText" text="Muy Alta">
      <formula>NOT(ISERROR(SEARCH("Muy Alta",H17)))</formula>
    </cfRule>
    <cfRule type="containsText" dxfId="11" priority="10" operator="containsText" text="Alta">
      <formula>NOT(ISERROR(SEARCH("Alta",H17)))</formula>
    </cfRule>
    <cfRule type="beginsWith" dxfId="10" priority="11" operator="beginsWith" text="Baja">
      <formula>LEFT(H17,LEN("Baja"))="Baja"</formula>
    </cfRule>
    <cfRule type="containsText" dxfId="9" priority="12" operator="containsText" text="Muy Baja">
      <formula>NOT(ISERROR(SEARCH("Muy Baja",H17)))</formula>
    </cfRule>
    <cfRule type="containsText" dxfId="8" priority="13" operator="containsText" text="Media">
      <formula>NOT(ISERROR(SEARCH("Media",H17)))</formula>
    </cfRule>
  </conditionalFormatting>
  <conditionalFormatting sqref="J21:J1048576 J9:J19 J1 J4:J7">
    <cfRule type="containsText" dxfId="7" priority="8" operator="containsText" text="Extremo">
      <formula>NOT(ISERROR(SEARCH("Extremo",J1)))</formula>
    </cfRule>
  </conditionalFormatting>
  <conditionalFormatting sqref="J18">
    <cfRule type="containsText" dxfId="6" priority="7" operator="containsText" text="Catastrófico">
      <formula>NOT(ISERROR(SEARCH("Catastrófico",J18)))</formula>
    </cfRule>
  </conditionalFormatting>
  <conditionalFormatting sqref="J2">
    <cfRule type="containsText" dxfId="5" priority="1" operator="containsText" text="Extremo">
      <formula>NOT(ISERROR(SEARCH("Extremo",J2)))</formula>
    </cfRule>
  </conditionalFormatting>
  <conditionalFormatting sqref="H2">
    <cfRule type="containsText" dxfId="4" priority="2" operator="containsText" text="Muy Alta">
      <formula>NOT(ISERROR(SEARCH("Muy Alta",H2)))</formula>
    </cfRule>
    <cfRule type="containsText" dxfId="3" priority="3" operator="containsText" text="Alta">
      <formula>NOT(ISERROR(SEARCH("Alta",H2)))</formula>
    </cfRule>
    <cfRule type="beginsWith" dxfId="2" priority="4" operator="beginsWith" text="Baja">
      <formula>LEFT(H2,LEN("Baja"))="Baja"</formula>
    </cfRule>
    <cfRule type="containsText" dxfId="1" priority="5" operator="containsText" text="Muy Baja">
      <formula>NOT(ISERROR(SEARCH("Muy Baja",H2)))</formula>
    </cfRule>
    <cfRule type="containsText" dxfId="0" priority="6" operator="containsText" text="Media">
      <formula>NOT(ISERROR(SEARCH("Media",H2)))</formula>
    </cfRule>
  </conditionalFormatting>
  <dataValidations count="9">
    <dataValidation type="list" allowBlank="1" showInputMessage="1" showErrorMessage="1" sqref="X4:X14 H4:H7">
      <formula1>Probabilidad</formula1>
    </dataValidation>
    <dataValidation type="list" allowBlank="1" showInputMessage="1" showErrorMessage="1" sqref="K4:K6 I4:I7">
      <formula1>Peso</formula1>
    </dataValidation>
    <dataValidation type="list" allowBlank="1" showInputMessage="1" showErrorMessage="1" sqref="J4:J7 Y4:Y7 Y9:Y14">
      <formula1>Impacto</formula1>
    </dataValidation>
    <dataValidation type="list" allowBlank="1" showInputMessage="1" showErrorMessage="1" sqref="Z4:Z7 Z9:Z12">
      <formula1>Porcentaje</formula1>
    </dataValidation>
    <dataValidation type="list" allowBlank="1" showInputMessage="1" showErrorMessage="1" sqref="L4:L7 AA4:AA7 AA9:AA14">
      <formula1>Zona</formula1>
    </dataValidation>
    <dataValidation type="list" allowBlank="1" showInputMessage="1" showErrorMessage="1" sqref="Q4:Q21">
      <formula1>Control</formula1>
    </dataValidation>
    <dataValidation type="list" allowBlank="1" showInputMessage="1" showErrorMessage="1" sqref="R4:R21">
      <formula1>Implementación</formula1>
    </dataValidation>
    <dataValidation type="list" allowBlank="1" showInputMessage="1" showErrorMessage="1" sqref="AB4:AB7 AB9:AB18">
      <formula1>Tratamiento</formula1>
    </dataValidation>
    <dataValidation type="list" allowBlank="1" showInputMessage="1" showErrorMessage="1" sqref="U4:U7 U9:U12">
      <formula1>Periodicidad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Seguimiento Mapa de riesgos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Torres</dc:creator>
  <cp:lastModifiedBy>Control Interno</cp:lastModifiedBy>
  <cp:lastPrinted>2021-04-08T22:14:22Z</cp:lastPrinted>
  <dcterms:created xsi:type="dcterms:W3CDTF">2021-03-20T21:01:29Z</dcterms:created>
  <dcterms:modified xsi:type="dcterms:W3CDTF">2021-09-13T22:55:26Z</dcterms:modified>
</cp:coreProperties>
</file>