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PITAL\Desktop\"/>
    </mc:Choice>
  </mc:AlternateContent>
  <bookViews>
    <workbookView xWindow="0" yWindow="0" windowWidth="20490" windowHeight="7350"/>
  </bookViews>
  <sheets>
    <sheet name="CONTRATACION 2022" sheetId="103" r:id="rId1"/>
  </sheets>
  <definedNames>
    <definedName name="_xlnm._FilterDatabase" localSheetId="0" hidden="1">'CONTRATACION 2022'!$A$1:$AJ$25</definedName>
    <definedName name="_xlnm.Print_Titles" localSheetId="0">'CONTRATACION 2022'!$A:$A,'CONTRATACION 2022'!$1:$1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03" l="1"/>
  <c r="F16" i="103"/>
  <c r="F8" i="103"/>
  <c r="F7" i="103"/>
  <c r="F6" i="103"/>
  <c r="F2" i="103"/>
  <c r="AD25" i="103" l="1"/>
  <c r="AD24" i="103"/>
  <c r="AD23" i="103"/>
  <c r="AD22" i="103"/>
  <c r="AD21" i="103"/>
  <c r="AD20" i="103"/>
  <c r="AD19" i="103"/>
  <c r="AD18" i="103"/>
  <c r="AD17" i="103"/>
  <c r="AD16" i="103"/>
  <c r="AD15" i="103"/>
  <c r="AD14" i="103"/>
  <c r="AD13" i="103"/>
  <c r="AD12" i="103"/>
  <c r="AD11" i="103"/>
  <c r="AD10" i="103"/>
  <c r="AD9" i="103"/>
  <c r="AD8" i="103"/>
  <c r="AD7" i="103"/>
  <c r="AD6" i="103"/>
  <c r="AD5" i="103"/>
  <c r="AD4" i="103"/>
  <c r="AD3" i="103"/>
  <c r="AD2" i="103"/>
</calcChain>
</file>

<file path=xl/sharedStrings.xml><?xml version="1.0" encoding="utf-8"?>
<sst xmlns="http://schemas.openxmlformats.org/spreadsheetml/2006/main" count="255" uniqueCount="110">
  <si>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</si>
  <si>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</si>
  <si>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</si>
  <si>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</si>
  <si>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</si>
  <si>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</si>
  <si>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</si>
  <si>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</si>
  <si>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PRESTACION DE SERVICIOS</t>
  </si>
  <si>
    <t>JURIDICA</t>
  </si>
  <si>
    <t>NATURAL</t>
  </si>
  <si>
    <t>INTERNO</t>
  </si>
  <si>
    <t>MES</t>
  </si>
  <si>
    <t>MANTENIMIENTO</t>
  </si>
  <si>
    <t>MIGUEL ANGEL CERON MOLINA</t>
  </si>
  <si>
    <t>SUMINISTRO</t>
  </si>
  <si>
    <t>DIAS</t>
  </si>
  <si>
    <t>GABRIEL GILBERTO CARDENAS BEJARANO</t>
  </si>
  <si>
    <t>BIENESTAR IPS SAS</t>
  </si>
  <si>
    <t>COMPRAVENTA</t>
  </si>
  <si>
    <t xml:space="preserve">No. De Contrato </t>
  </si>
  <si>
    <t>RUBRO PRESUPUESTAL</t>
  </si>
  <si>
    <t>VALOR CDP</t>
  </si>
  <si>
    <t>No. Registro</t>
  </si>
  <si>
    <t>No CDP</t>
  </si>
  <si>
    <t>OBJETO DEL CONTRATO</t>
  </si>
  <si>
    <t>NOMBRE DEL CONTRATISTA</t>
  </si>
  <si>
    <t>VALOR FINAL DEL CONTRATO</t>
  </si>
  <si>
    <t>VALOR INICIAL DEL CONTRATO</t>
  </si>
  <si>
    <t>CLAUDIA YINET VANEGAS FIGUEROA</t>
  </si>
  <si>
    <t>ROSA EMILIANA MELO LOAIZA</t>
  </si>
  <si>
    <t>TIPO DE CONTRATO</t>
  </si>
  <si>
    <t>FECHA DE EXPEDICION DEL CDP</t>
  </si>
  <si>
    <t>FECHA DE ADICION, PRORROGA O MODIFICACION</t>
  </si>
  <si>
    <t>YEFERSON ROPERO CANO</t>
  </si>
  <si>
    <t>822007412-5</t>
  </si>
  <si>
    <t>INGENIERIA Y ARQUITECTURA HOSPITALARIA SAS</t>
  </si>
  <si>
    <t>LUZ MIRIAN MENESES ARIAS</t>
  </si>
  <si>
    <t>Fecha Terminación FINAL del Contrato</t>
  </si>
  <si>
    <t>YARLEDY GARZON CACERES</t>
  </si>
  <si>
    <t>SANDRA MILENA ARRIETA</t>
  </si>
  <si>
    <t>LUGAR DE EXPEDICION</t>
  </si>
  <si>
    <t>PERSONA</t>
  </si>
  <si>
    <t>SAN JOSE DEL GUAVIARE</t>
  </si>
  <si>
    <t>BOGOTA D.C</t>
  </si>
  <si>
    <t>VILLAVICENCIO</t>
  </si>
  <si>
    <t>VALOR MENSUAL (SI APLICA)</t>
  </si>
  <si>
    <t>NIT</t>
  </si>
  <si>
    <t>LIZETH KATERINE URQUIJO ZULUAGA</t>
  </si>
  <si>
    <t>SERVICIO DE ECONOMATO</t>
  </si>
  <si>
    <t>ACACIAS</t>
  </si>
  <si>
    <t>SANTA MARTA</t>
  </si>
  <si>
    <t>800.223.206-1</t>
  </si>
  <si>
    <t>CALIDAD</t>
  </si>
  <si>
    <t>AREA</t>
  </si>
  <si>
    <t>CARTERA</t>
  </si>
  <si>
    <t>ENFERMERIA</t>
  </si>
  <si>
    <t>LEUDY JOHANA MONTENEGRO GUTIERREZ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</si>
  <si>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</si>
  <si>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</si>
  <si>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</si>
  <si>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</si>
  <si>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</si>
  <si>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</si>
  <si>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</si>
  <si>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FLASS SERVIC SAS</t>
  </si>
  <si>
    <t>900740386-7</t>
  </si>
  <si>
    <t>SERVICIOS GENERALES</t>
  </si>
  <si>
    <t>PRESTACION DE SERVICIOS COMO TECNICO ADMINISTRATIVO PARA LA ESE HOSPITAL SAN JOSE DEL GUAVIARE</t>
  </si>
  <si>
    <t>PRESTACION DE SERVICIOS COMO AUXILIAR ADMINISTRATIVO PARA LA ESE HOSPITAL SAN JOSE DEL GUAVIARE</t>
  </si>
  <si>
    <t>PRESTACION DE SERVICIOS COMO AUXILIAR DE COCINA PARA LA ESE HOSPITAL SAN JOSE DEL GUAVIARE</t>
  </si>
  <si>
    <t>PRESTACION DE SERVICIOS COMO AUXILIAR DE ENFERMERIA PARA LA ESE HOSPITAL SAN JOSE DEL GUAVIARE</t>
  </si>
  <si>
    <t>PRESTACION DE SERVICIOS PARA REALIZAR ACTIVIDADES DE ASEO Y DESINFECCION EN LAS AREAS ASISTENCIALES Y ADMINISTRATIVAS DE LA ESE HOSPITAL SAN JOSE DEL GUAVIARE</t>
  </si>
  <si>
    <t>PRESTACION DE SERVICIOS PROFESIONALES EN ENFERMERIA PARA LA ESE HOSPITAL SAN JOSE DEL GUAVIARE</t>
  </si>
  <si>
    <t>PRESTACIÓN DE SERVICIOS INTEGRALES AMBULATORIOS ESPECIALIZADOS EN NEUROLOGÍA, FISIATRÍA, UROLOGÍA, GASTROENTEROLOGÍA, OTORRINOLARINGOLOGÍA, DERMATOLOGÍA, PSIQUIATRÍA, ENDOCRINOLOGÍA, REUMATOLOGÍA, NEUMOLOGIA Y ATENCIÓN POR TELEMEDICINA PARA LOS USUARIOS ASIGNADOS A LA ESE HOSPITAL SAN JOSÉ DEL GUAVIARE</t>
  </si>
  <si>
    <t>ESPECIALISTAS</t>
  </si>
  <si>
    <t>LINA MARYURI QUEZADA MENDEZ</t>
  </si>
  <si>
    <t xml:space="preserve"> SUMINISTRO DE MATERIALES, INSUMOS E IMPLEMENTOS DE FERRETERIA PARA EJECUTAR EL MANTENIMIENTO DE LA INFRAESTRUCTURA HOSPITALARIA PARA LA E.S.E. HOSPITAL SAN JOSÉ DEL GUAVIARE</t>
  </si>
  <si>
    <t>PRESTACION DE SERVICIOS PROFESIONALES DE APOYO PARA LA ESE HOSPITAL SAN JOSE DEL GUAVIARE</t>
  </si>
  <si>
    <t>UROGASTRO SAS</t>
  </si>
  <si>
    <t>901229695-1</t>
  </si>
  <si>
    <t>WILMER ALEXANDER ESPITIA PINILLA</t>
  </si>
  <si>
    <t>GUAMAL</t>
  </si>
  <si>
    <t>JEISON STIWAR SANDOVAL ALVAREZ</t>
  </si>
  <si>
    <t>PASTOR ALFONSO FONTECHA PARDO</t>
  </si>
  <si>
    <t>FABIAN MAURICIO RIVERA GOMEZ</t>
  </si>
  <si>
    <t>SUMINISTRO DE INSUMOS PARA EL TRARAMIENTO DE HERIDAS POR PRESION NEGATIVA PARA LOS PACIENTES QUE LO REQUIERAN EN LA ESE HOSPITAL SAN JOSE DEL GUAVIARE</t>
  </si>
  <si>
    <t>CLOSTER PHARMA SAS</t>
  </si>
  <si>
    <t>830512304-2</t>
  </si>
  <si>
    <t>MARBY BRIYI VASGAS LARA</t>
  </si>
  <si>
    <t>PRESTACION DE SERVICIOS ESPECIALIZADOS EN MEDICINA INTERNA Y CUIDADOS INTENSIVOS PARA LA ESE HOSPITAL SAN JOSE DEL GUAVIARE</t>
  </si>
  <si>
    <t>MI U.C.I S.A.S</t>
  </si>
  <si>
    <t>901647367-3</t>
  </si>
  <si>
    <t>ESTEFANY YULIETH BAQUERO CANTOR</t>
  </si>
  <si>
    <t>YANUBER MUÑOZ HENAO</t>
  </si>
  <si>
    <t>PRESTACION DE SERVICIOS DE CIRUGIA LAPAROSCOPIA DE ESPECIALIDAD DE UROLOGIA PARA LA ESE HOSPITAL SAN JOSE DEL GUAVIARE</t>
  </si>
  <si>
    <t>MICKDEY GUZMAN GUZMAN</t>
  </si>
  <si>
    <t>BRENDY ENERITH VARGAS GARCIA</t>
  </si>
  <si>
    <t>PRESTACION DE SERVICIOS PARA REALIZAR ACTIVIDADES DE MANTENIMIENTO HOSPITALARIO PARA LA ESE HOSPITAL SAN JOSE DEL GUAVIARE</t>
  </si>
  <si>
    <t>JUAN SEBASTIAN ESCOBAR GALVIS</t>
  </si>
  <si>
    <t>YORLY DAYANNA DIAZ GRAJALES</t>
  </si>
  <si>
    <t>SUMINISTROS</t>
  </si>
  <si>
    <t>COMPRAVENTA DE INSTRUMENTOS PARA LA TOMA DE MEDIDAS ANTROPOMETRICAS PARA LOS SERVICIOS ASISTENCIALES Y ALCOHOLIMETRO PARA LA ESE HOSPITAL SAN JOSE DEL GUAVIARE</t>
  </si>
  <si>
    <t>213010902/213010910</t>
  </si>
  <si>
    <t>DOTACION DE EQUIPOS BIOMEDICOS Y ELEMENTOS DE USO ADMINISTRATIVO Y HOSPITALARIO PARA LOS SERVICIOS DE PSICOLOGIA Y FISIOTERAPIA DE LA ESE HOSPITAL SAN JOSE DEL GUAVIARE</t>
  </si>
  <si>
    <t>JENNY CAMILA FONSECA JIMENEZ</t>
  </si>
  <si>
    <t>PRESTACION DE SERVICIOS PARA DESARROLLAR ACTIVIDADES DE MANTENIMIENTO HOSPITALARIO PARA LA ESE HOSPITAL SAN JOSE DEL GUAVIARE</t>
  </si>
  <si>
    <t>PRESTACION DE SERVICIOS COMO QUIMICO FARMACEUTICO PARA LA ESE HOSPITAL SAN JOSE DEL GUAVIARE</t>
  </si>
  <si>
    <t>COMPRAVENTA DE RECIPIENTES Y ELEMENTOS PARA LA SEGREGACION DE LOS RESIUDOS GENERADOS EN DIFERENTES SERVICIOS DE LA ESE HOSPITAL SAN JOSE DEL GUAVIARE</t>
  </si>
  <si>
    <t>GABRIEL GILBERTO CARDENAS BEJARANO Y BRISA MARINA DIAZ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</si>
</sst>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3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8" fillId="0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right" vertical="center"/>
    </xf>
    <xf numFmtId="14" fontId="11" fillId="0" borderId="1" xfId="1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3" fontId="11" fillId="0" borderId="1" xfId="3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3" fontId="7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14" fontId="1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1" fillId="0" borderId="1" xfId="3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/>
    </xf>
    <xf numFmtId="3" fontId="11" fillId="0" borderId="1" xfId="3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/>
    </xf>
    <xf numFmtId="14" fontId="11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3" fontId="18" fillId="0" borderId="0" xfId="0" applyNumberFormat="1" applyFont="1" applyFill="1" applyAlignment="1">
      <alignment horizontal="left" vertical="center"/>
    </xf>
    <xf numFmtId="3" fontId="8" fillId="0" borderId="0" xfId="1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left" vertical="center"/>
    </xf>
    <xf numFmtId="3" fontId="11" fillId="0" borderId="0" xfId="3" applyNumberFormat="1" applyFont="1" applyFill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1" fontId="16" fillId="0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1" fontId="17" fillId="0" borderId="1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/>
    </xf>
    <xf numFmtId="14" fontId="10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Alignment="1">
      <alignment horizontal="right" vertical="center"/>
    </xf>
    <xf numFmtId="1" fontId="18" fillId="0" borderId="0" xfId="1" applyNumberFormat="1" applyFont="1" applyFill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  <xf numFmtId="3" fontId="7" fillId="2" borderId="0" xfId="1" applyNumberFormat="1" applyFont="1" applyFill="1" applyAlignment="1">
      <alignment horizontal="left" vertical="center"/>
    </xf>
    <xf numFmtId="1" fontId="8" fillId="0" borderId="1" xfId="0" applyNumberFormat="1" applyFont="1" applyFill="1" applyBorder="1" applyAlignment="1">
      <alignment horizontal="right"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3" fontId="19" fillId="2" borderId="0" xfId="1" applyNumberFormat="1" applyFont="1" applyFill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14" fontId="10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center" vertical="center"/>
    </xf>
    <xf numFmtId="14" fontId="11" fillId="2" borderId="0" xfId="1" applyNumberFormat="1" applyFont="1" applyFill="1" applyAlignment="1">
      <alignment horizontal="center" vertical="center"/>
    </xf>
    <xf numFmtId="3" fontId="11" fillId="2" borderId="0" xfId="1" applyNumberFormat="1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164" fontId="8" fillId="2" borderId="0" xfId="3" applyNumberFormat="1" applyFont="1" applyFill="1" applyAlignment="1">
      <alignment horizontal="right" vertical="center"/>
    </xf>
    <xf numFmtId="14" fontId="8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164" fontId="8" fillId="2" borderId="0" xfId="3" applyNumberFormat="1" applyFont="1" applyFill="1" applyAlignment="1">
      <alignment horizontal="center" vertical="center"/>
    </xf>
    <xf numFmtId="3" fontId="15" fillId="0" borderId="1" xfId="0" applyNumberFormat="1" applyFont="1" applyFill="1" applyBorder="1" applyAlignment="1">
      <alignment horizontal="justify" vertical="center"/>
    </xf>
    <xf numFmtId="3" fontId="12" fillId="0" borderId="1" xfId="0" applyNumberFormat="1" applyFont="1" applyFill="1" applyBorder="1"/>
  </cellXfs>
  <cellStyles count="4">
    <cellStyle name="Millares" xfId="3" builtinId="3"/>
    <cellStyle name="Millares [0]" xfId="1" builtinId="6"/>
    <cellStyle name="Normal" xfId="0" builtinId="0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293"/>
  <sheetViews>
    <sheetView tabSelected="1" zoomScale="85" zoomScaleNormal="85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D31" sqref="D31"/>
    </sheetView>
  </sheetViews>
  <sheetFormatPr baseColWidth="10" defaultColWidth="9.140625" defaultRowHeight="15" x14ac:dyDescent="0.25"/>
  <cols>
    <col min="1" max="1" width="7.42578125" style="43" customWidth="1"/>
    <col min="2" max="2" width="10.5703125" style="39" customWidth="1"/>
    <col min="3" max="3" width="14.7109375" style="40" customWidth="1"/>
    <col min="4" max="4" width="64.42578125" style="41" customWidth="1"/>
    <col min="5" max="5" width="17.42578125" style="42" customWidth="1"/>
    <col min="6" max="6" width="14.140625" style="57" customWidth="1"/>
    <col min="7" max="7" width="13.28515625" style="58" customWidth="1"/>
    <col min="8" max="8" width="7.140625" style="59" customWidth="1"/>
    <col min="9" max="9" width="14.28515625" style="56" customWidth="1"/>
    <col min="10" max="10" width="16.42578125" style="42" customWidth="1"/>
    <col min="11" max="11" width="30.28515625" style="44" customWidth="1"/>
    <col min="12" max="12" width="14.85546875" style="45" customWidth="1"/>
    <col min="13" max="13" width="19.7109375" style="53" customWidth="1"/>
    <col min="14" max="14" width="12.85546875" style="25" customWidth="1"/>
    <col min="15" max="15" width="12.140625" style="46" customWidth="1"/>
    <col min="16" max="16" width="23.85546875" style="40" customWidth="1"/>
    <col min="17" max="17" width="19.85546875" style="40" customWidth="1"/>
    <col min="18" max="18" width="8.28515625" style="25" customWidth="1"/>
    <col min="19" max="19" width="7.140625" style="25" customWidth="1"/>
    <col min="20" max="20" width="5.140625" style="25" customWidth="1"/>
    <col min="21" max="21" width="12.140625" style="70" customWidth="1"/>
    <col min="22" max="22" width="13.42578125" style="71" customWidth="1"/>
    <col min="23" max="23" width="8" style="72" customWidth="1"/>
    <col min="24" max="24" width="11.42578125" style="73" customWidth="1"/>
    <col min="25" max="25" width="7" style="74" customWidth="1"/>
    <col min="26" max="26" width="7.7109375" style="74" customWidth="1"/>
    <col min="27" max="27" width="13.140625" style="75" customWidth="1"/>
    <col min="28" max="28" width="7" style="74" customWidth="1"/>
    <col min="29" max="29" width="7" style="76" customWidth="1"/>
    <col min="30" max="30" width="17.7109375" style="77" customWidth="1"/>
    <col min="31" max="31" width="15.5703125" style="78" customWidth="1"/>
    <col min="32" max="32" width="89.85546875" style="60" customWidth="1"/>
    <col min="33" max="33" width="12.7109375" style="25" bestFit="1" customWidth="1"/>
    <col min="34" max="34" width="15.42578125" style="25" customWidth="1"/>
    <col min="35" max="16384" width="9.140625" style="25"/>
  </cols>
  <sheetData>
    <row r="1" spans="1:32" s="11" customFormat="1" ht="39" customHeight="1" x14ac:dyDescent="0.25">
      <c r="A1" s="1" t="s">
        <v>20</v>
      </c>
      <c r="B1" s="2" t="s">
        <v>1</v>
      </c>
      <c r="C1" s="3" t="s">
        <v>31</v>
      </c>
      <c r="D1" s="4" t="s">
        <v>25</v>
      </c>
      <c r="E1" s="5" t="s">
        <v>28</v>
      </c>
      <c r="F1" s="47" t="s">
        <v>46</v>
      </c>
      <c r="G1" s="48" t="s">
        <v>21</v>
      </c>
      <c r="H1" s="49" t="s">
        <v>24</v>
      </c>
      <c r="I1" s="10" t="s">
        <v>32</v>
      </c>
      <c r="J1" s="5" t="s">
        <v>22</v>
      </c>
      <c r="K1" s="6" t="s">
        <v>26</v>
      </c>
      <c r="L1" s="7" t="s">
        <v>0</v>
      </c>
      <c r="M1" s="50" t="s">
        <v>41</v>
      </c>
      <c r="N1" s="1" t="s">
        <v>42</v>
      </c>
      <c r="O1" s="8" t="s">
        <v>2</v>
      </c>
      <c r="P1" s="9" t="s">
        <v>64</v>
      </c>
      <c r="Q1" s="3" t="s">
        <v>54</v>
      </c>
      <c r="R1" s="1" t="s">
        <v>3</v>
      </c>
      <c r="S1" s="1" t="s">
        <v>4</v>
      </c>
      <c r="T1" s="1" t="s">
        <v>5</v>
      </c>
      <c r="U1" s="62" t="s">
        <v>6</v>
      </c>
      <c r="V1" s="62" t="s">
        <v>7</v>
      </c>
      <c r="W1" s="63" t="s">
        <v>23</v>
      </c>
      <c r="X1" s="64" t="s">
        <v>33</v>
      </c>
      <c r="Y1" s="65" t="s">
        <v>58</v>
      </c>
      <c r="Z1" s="65" t="s">
        <v>59</v>
      </c>
      <c r="AA1" s="66" t="s">
        <v>60</v>
      </c>
      <c r="AB1" s="65" t="s">
        <v>61</v>
      </c>
      <c r="AC1" s="65" t="s">
        <v>62</v>
      </c>
      <c r="AD1" s="67" t="s">
        <v>27</v>
      </c>
      <c r="AE1" s="68" t="s">
        <v>38</v>
      </c>
      <c r="AF1" s="69" t="s">
        <v>63</v>
      </c>
    </row>
    <row r="2" spans="1:32" x14ac:dyDescent="0.2">
      <c r="A2" s="12">
        <v>963</v>
      </c>
      <c r="B2" s="26">
        <v>44869</v>
      </c>
      <c r="C2" s="13" t="s">
        <v>15</v>
      </c>
      <c r="D2" s="14" t="s">
        <v>86</v>
      </c>
      <c r="E2" s="33">
        <v>30000000</v>
      </c>
      <c r="F2" s="52">
        <f>+E2/53*30</f>
        <v>16981132.075471699</v>
      </c>
      <c r="G2" s="51">
        <v>221010701</v>
      </c>
      <c r="H2" s="61">
        <v>1587</v>
      </c>
      <c r="I2" s="55">
        <v>44853</v>
      </c>
      <c r="J2" s="33">
        <v>30000000</v>
      </c>
      <c r="K2" s="36" t="s">
        <v>87</v>
      </c>
      <c r="L2" s="35" t="s">
        <v>88</v>
      </c>
      <c r="M2" s="13" t="s">
        <v>47</v>
      </c>
      <c r="N2" s="27" t="s">
        <v>47</v>
      </c>
      <c r="O2" s="37">
        <v>19263867</v>
      </c>
      <c r="P2" s="13" t="s">
        <v>14</v>
      </c>
      <c r="Q2" s="13" t="s">
        <v>75</v>
      </c>
      <c r="R2" s="27" t="s">
        <v>11</v>
      </c>
      <c r="S2" s="27" t="s">
        <v>16</v>
      </c>
      <c r="T2" s="27">
        <v>53</v>
      </c>
      <c r="U2" s="28">
        <v>44873</v>
      </c>
      <c r="V2" s="17">
        <v>44926</v>
      </c>
      <c r="W2" s="29">
        <v>2496</v>
      </c>
      <c r="X2" s="18"/>
      <c r="Y2" s="19"/>
      <c r="Z2" s="82"/>
      <c r="AA2" s="20"/>
      <c r="AB2" s="19"/>
      <c r="AC2" s="21"/>
      <c r="AD2" s="22">
        <f t="shared" ref="AD2:AD9" si="0">AA2+E2</f>
        <v>30000000</v>
      </c>
      <c r="AE2" s="23"/>
      <c r="AF2" s="24"/>
    </row>
    <row r="3" spans="1:32" x14ac:dyDescent="0.25">
      <c r="A3" s="12">
        <v>964</v>
      </c>
      <c r="B3" s="26">
        <v>44869</v>
      </c>
      <c r="C3" s="13" t="s">
        <v>8</v>
      </c>
      <c r="D3" s="14" t="s">
        <v>73</v>
      </c>
      <c r="E3" s="33">
        <v>6000000</v>
      </c>
      <c r="F3" s="52">
        <v>3000000</v>
      </c>
      <c r="G3" s="51">
        <v>211020105</v>
      </c>
      <c r="H3" s="61">
        <v>1634</v>
      </c>
      <c r="I3" s="55">
        <v>44866</v>
      </c>
      <c r="J3" s="33">
        <v>6000000</v>
      </c>
      <c r="K3" s="15" t="s">
        <v>40</v>
      </c>
      <c r="L3" s="32">
        <v>1082898149</v>
      </c>
      <c r="M3" s="13" t="s">
        <v>51</v>
      </c>
      <c r="N3" s="27" t="s">
        <v>10</v>
      </c>
      <c r="O3" s="16">
        <v>79581162</v>
      </c>
      <c r="P3" s="13" t="s">
        <v>17</v>
      </c>
      <c r="Q3" s="13" t="s">
        <v>56</v>
      </c>
      <c r="R3" s="27" t="s">
        <v>11</v>
      </c>
      <c r="S3" s="27" t="s">
        <v>16</v>
      </c>
      <c r="T3" s="27">
        <v>57</v>
      </c>
      <c r="U3" s="28">
        <v>44869</v>
      </c>
      <c r="V3" s="17">
        <v>44926</v>
      </c>
      <c r="W3" s="29">
        <v>2497</v>
      </c>
      <c r="X3" s="18"/>
      <c r="Y3" s="19"/>
      <c r="Z3" s="81"/>
      <c r="AA3" s="20"/>
      <c r="AB3" s="19"/>
      <c r="AC3" s="21"/>
      <c r="AD3" s="22">
        <f t="shared" si="0"/>
        <v>6000000</v>
      </c>
      <c r="AE3" s="23"/>
      <c r="AF3" s="24"/>
    </row>
    <row r="4" spans="1:32" x14ac:dyDescent="0.2">
      <c r="A4" s="30">
        <v>965</v>
      </c>
      <c r="B4" s="26">
        <v>44869</v>
      </c>
      <c r="C4" s="13" t="s">
        <v>8</v>
      </c>
      <c r="D4" s="14" t="s">
        <v>71</v>
      </c>
      <c r="E4" s="33">
        <v>3442000</v>
      </c>
      <c r="F4" s="52">
        <v>1721000</v>
      </c>
      <c r="G4" s="51">
        <v>211020105</v>
      </c>
      <c r="H4" s="61">
        <v>1631</v>
      </c>
      <c r="I4" s="55">
        <v>44865</v>
      </c>
      <c r="J4" s="33">
        <v>3442000</v>
      </c>
      <c r="K4" s="15" t="s">
        <v>48</v>
      </c>
      <c r="L4" s="32">
        <v>1007293547</v>
      </c>
      <c r="M4" s="13" t="s">
        <v>43</v>
      </c>
      <c r="N4" s="27" t="s">
        <v>10</v>
      </c>
      <c r="O4" s="16">
        <v>79581162</v>
      </c>
      <c r="P4" s="13" t="s">
        <v>17</v>
      </c>
      <c r="Q4" s="13" t="s">
        <v>56</v>
      </c>
      <c r="R4" s="27" t="s">
        <v>11</v>
      </c>
      <c r="S4" s="27" t="s">
        <v>16</v>
      </c>
      <c r="T4" s="27">
        <v>57</v>
      </c>
      <c r="U4" s="28">
        <v>44869</v>
      </c>
      <c r="V4" s="17">
        <v>44926</v>
      </c>
      <c r="W4" s="29">
        <v>2498</v>
      </c>
      <c r="X4" s="18"/>
      <c r="Y4" s="19"/>
      <c r="Z4" s="82"/>
      <c r="AA4" s="20"/>
      <c r="AB4" s="19"/>
      <c r="AC4" s="21"/>
      <c r="AD4" s="22">
        <f t="shared" si="0"/>
        <v>3442000</v>
      </c>
      <c r="AE4" s="23"/>
      <c r="AF4" s="24"/>
    </row>
    <row r="5" spans="1:32" x14ac:dyDescent="0.25">
      <c r="A5" s="12">
        <v>966</v>
      </c>
      <c r="B5" s="26">
        <v>44869</v>
      </c>
      <c r="C5" s="13" t="s">
        <v>8</v>
      </c>
      <c r="D5" s="14" t="s">
        <v>70</v>
      </c>
      <c r="E5" s="33">
        <v>2376900</v>
      </c>
      <c r="F5" s="52">
        <v>1251000</v>
      </c>
      <c r="G5" s="51">
        <v>211020105</v>
      </c>
      <c r="H5" s="61">
        <v>1637</v>
      </c>
      <c r="I5" s="55">
        <v>44866</v>
      </c>
      <c r="J5" s="33">
        <v>2418600</v>
      </c>
      <c r="K5" s="15" t="s">
        <v>89</v>
      </c>
      <c r="L5" s="32">
        <v>1120576088</v>
      </c>
      <c r="M5" s="13" t="s">
        <v>43</v>
      </c>
      <c r="N5" s="27" t="s">
        <v>10</v>
      </c>
      <c r="O5" s="16">
        <v>1094241966</v>
      </c>
      <c r="P5" s="13" t="s">
        <v>37</v>
      </c>
      <c r="Q5" s="13" t="s">
        <v>49</v>
      </c>
      <c r="R5" s="27" t="s">
        <v>11</v>
      </c>
      <c r="S5" s="27" t="s">
        <v>16</v>
      </c>
      <c r="T5" s="27">
        <v>57</v>
      </c>
      <c r="U5" s="28">
        <v>44869</v>
      </c>
      <c r="V5" s="17">
        <v>44926</v>
      </c>
      <c r="W5" s="29">
        <v>2499</v>
      </c>
      <c r="X5" s="18"/>
      <c r="Y5" s="19"/>
      <c r="Z5" s="81"/>
      <c r="AA5" s="20"/>
      <c r="AB5" s="19"/>
      <c r="AC5" s="21"/>
      <c r="AD5" s="22">
        <f t="shared" si="0"/>
        <v>2376900</v>
      </c>
      <c r="AE5" s="23"/>
      <c r="AF5" s="24"/>
    </row>
    <row r="6" spans="1:32" x14ac:dyDescent="0.2">
      <c r="A6" s="12">
        <v>967</v>
      </c>
      <c r="B6" s="26">
        <v>44875</v>
      </c>
      <c r="C6" s="13" t="s">
        <v>19</v>
      </c>
      <c r="D6" s="14" t="s">
        <v>104</v>
      </c>
      <c r="E6" s="33">
        <v>208482354</v>
      </c>
      <c r="F6" s="52">
        <f>+E6</f>
        <v>208482354</v>
      </c>
      <c r="G6" s="51">
        <v>232010106</v>
      </c>
      <c r="H6" s="61">
        <v>1624</v>
      </c>
      <c r="I6" s="55">
        <v>44862</v>
      </c>
      <c r="J6" s="33">
        <v>209183291.09</v>
      </c>
      <c r="K6" s="15" t="s">
        <v>36</v>
      </c>
      <c r="L6" s="31" t="s">
        <v>35</v>
      </c>
      <c r="M6" s="13" t="s">
        <v>47</v>
      </c>
      <c r="N6" s="27" t="s">
        <v>9</v>
      </c>
      <c r="O6" s="16"/>
      <c r="P6" s="13" t="s">
        <v>85</v>
      </c>
      <c r="Q6" s="13"/>
      <c r="R6" s="27" t="s">
        <v>11</v>
      </c>
      <c r="S6" s="27" t="s">
        <v>12</v>
      </c>
      <c r="T6" s="27">
        <v>1</v>
      </c>
      <c r="U6" s="28">
        <v>44893</v>
      </c>
      <c r="V6" s="17">
        <v>44922</v>
      </c>
      <c r="W6" s="29">
        <v>2510</v>
      </c>
      <c r="X6" s="18"/>
      <c r="Y6" s="19"/>
      <c r="Z6" s="82"/>
      <c r="AA6" s="20"/>
      <c r="AB6" s="19"/>
      <c r="AC6" s="21"/>
      <c r="AD6" s="22">
        <f t="shared" si="0"/>
        <v>208482354</v>
      </c>
      <c r="AE6" s="23"/>
      <c r="AF6" s="24"/>
    </row>
    <row r="7" spans="1:32" x14ac:dyDescent="0.25">
      <c r="A7" s="12">
        <v>968</v>
      </c>
      <c r="B7" s="26">
        <v>44875</v>
      </c>
      <c r="C7" s="13" t="s">
        <v>8</v>
      </c>
      <c r="D7" s="14" t="s">
        <v>74</v>
      </c>
      <c r="E7" s="33">
        <v>194068168</v>
      </c>
      <c r="F7" s="52">
        <f>+E7/51*30</f>
        <v>114157745.88235293</v>
      </c>
      <c r="G7" s="51">
        <v>211020105</v>
      </c>
      <c r="H7" s="61">
        <v>1660</v>
      </c>
      <c r="I7" s="55">
        <v>44874</v>
      </c>
      <c r="J7" s="33">
        <v>194068168</v>
      </c>
      <c r="K7" s="15" t="s">
        <v>18</v>
      </c>
      <c r="L7" s="34" t="s">
        <v>52</v>
      </c>
      <c r="M7" s="13" t="s">
        <v>47</v>
      </c>
      <c r="N7" s="27" t="s">
        <v>9</v>
      </c>
      <c r="O7" s="37">
        <v>19263867</v>
      </c>
      <c r="P7" s="13" t="s">
        <v>14</v>
      </c>
      <c r="Q7" s="13" t="s">
        <v>75</v>
      </c>
      <c r="R7" s="27" t="s">
        <v>11</v>
      </c>
      <c r="S7" s="27" t="s">
        <v>16</v>
      </c>
      <c r="T7" s="27">
        <v>51</v>
      </c>
      <c r="U7" s="28">
        <v>44881</v>
      </c>
      <c r="V7" s="17">
        <v>44572</v>
      </c>
      <c r="W7" s="29">
        <v>2511</v>
      </c>
      <c r="X7" s="18"/>
      <c r="Y7" s="19"/>
      <c r="Z7" s="81"/>
      <c r="AA7" s="20"/>
      <c r="AB7" s="19"/>
      <c r="AC7" s="21"/>
      <c r="AD7" s="22">
        <f t="shared" si="0"/>
        <v>194068168</v>
      </c>
      <c r="AE7" s="23"/>
      <c r="AF7" s="24"/>
    </row>
    <row r="8" spans="1:32" x14ac:dyDescent="0.2">
      <c r="A8" s="30">
        <v>969</v>
      </c>
      <c r="B8" s="26">
        <v>44876</v>
      </c>
      <c r="C8" s="13" t="s">
        <v>8</v>
      </c>
      <c r="D8" s="14" t="s">
        <v>90</v>
      </c>
      <c r="E8" s="33">
        <v>88150000</v>
      </c>
      <c r="F8" s="52">
        <f>+E8/50*30</f>
        <v>52890000</v>
      </c>
      <c r="G8" s="51">
        <v>211020105</v>
      </c>
      <c r="H8" s="61">
        <v>1661</v>
      </c>
      <c r="I8" s="55">
        <v>44570</v>
      </c>
      <c r="J8" s="33">
        <v>88150000</v>
      </c>
      <c r="K8" s="15" t="s">
        <v>91</v>
      </c>
      <c r="L8" s="32" t="s">
        <v>92</v>
      </c>
      <c r="M8" s="13" t="s">
        <v>47</v>
      </c>
      <c r="N8" s="27" t="s">
        <v>9</v>
      </c>
      <c r="O8" s="37">
        <v>19263867</v>
      </c>
      <c r="P8" s="13" t="s">
        <v>14</v>
      </c>
      <c r="Q8" s="13" t="s">
        <v>75</v>
      </c>
      <c r="R8" s="27" t="s">
        <v>11</v>
      </c>
      <c r="S8" s="27" t="s">
        <v>16</v>
      </c>
      <c r="T8" s="27">
        <v>50</v>
      </c>
      <c r="U8" s="28">
        <v>44876</v>
      </c>
      <c r="V8" s="17">
        <v>44926</v>
      </c>
      <c r="W8" s="29">
        <v>2512</v>
      </c>
      <c r="X8" s="18"/>
      <c r="Y8" s="19"/>
      <c r="Z8" s="82"/>
      <c r="AA8" s="20"/>
      <c r="AB8" s="19"/>
      <c r="AC8" s="21"/>
      <c r="AD8" s="22">
        <f t="shared" si="0"/>
        <v>88150000</v>
      </c>
      <c r="AE8" s="23"/>
      <c r="AF8" s="24"/>
    </row>
    <row r="9" spans="1:32" x14ac:dyDescent="0.25">
      <c r="A9" s="12">
        <v>970</v>
      </c>
      <c r="B9" s="26">
        <v>44876</v>
      </c>
      <c r="C9" s="13" t="s">
        <v>8</v>
      </c>
      <c r="D9" s="14" t="s">
        <v>71</v>
      </c>
      <c r="E9" s="33">
        <v>2635281</v>
      </c>
      <c r="F9" s="52">
        <v>1721000</v>
      </c>
      <c r="G9" s="51">
        <v>211020105</v>
      </c>
      <c r="H9" s="61">
        <v>1658</v>
      </c>
      <c r="I9" s="55">
        <v>44874</v>
      </c>
      <c r="J9" s="33">
        <v>2635281</v>
      </c>
      <c r="K9" s="15" t="s">
        <v>57</v>
      </c>
      <c r="L9" s="32">
        <v>1023896666</v>
      </c>
      <c r="M9" s="13" t="s">
        <v>44</v>
      </c>
      <c r="N9" s="27" t="s">
        <v>10</v>
      </c>
      <c r="O9" s="16">
        <v>79581162</v>
      </c>
      <c r="P9" s="13" t="s">
        <v>17</v>
      </c>
      <c r="Q9" s="13" t="s">
        <v>56</v>
      </c>
      <c r="R9" s="27" t="s">
        <v>11</v>
      </c>
      <c r="S9" s="27" t="s">
        <v>16</v>
      </c>
      <c r="T9" s="27">
        <v>48</v>
      </c>
      <c r="U9" s="28">
        <v>44878</v>
      </c>
      <c r="V9" s="17">
        <v>44926</v>
      </c>
      <c r="W9" s="29">
        <v>2514</v>
      </c>
      <c r="X9" s="18"/>
      <c r="Y9" s="19"/>
      <c r="Z9" s="81"/>
      <c r="AA9" s="20"/>
      <c r="AB9" s="19"/>
      <c r="AC9" s="21"/>
      <c r="AD9" s="22">
        <f t="shared" si="0"/>
        <v>2635281</v>
      </c>
      <c r="AE9" s="23"/>
      <c r="AF9" s="24"/>
    </row>
    <row r="10" spans="1:32" x14ac:dyDescent="0.2">
      <c r="A10" s="12">
        <v>971</v>
      </c>
      <c r="B10" s="26">
        <v>44880</v>
      </c>
      <c r="C10" s="13" t="s">
        <v>8</v>
      </c>
      <c r="D10" s="14" t="s">
        <v>69</v>
      </c>
      <c r="E10" s="33">
        <v>2255533</v>
      </c>
      <c r="F10" s="52">
        <v>1471000</v>
      </c>
      <c r="G10" s="51">
        <v>211020205</v>
      </c>
      <c r="H10" s="61">
        <v>1653</v>
      </c>
      <c r="I10" s="55">
        <v>44874</v>
      </c>
      <c r="J10" s="33">
        <v>2500700</v>
      </c>
      <c r="K10" s="15" t="s">
        <v>105</v>
      </c>
      <c r="L10" s="54">
        <v>1007294432</v>
      </c>
      <c r="M10" s="13" t="s">
        <v>43</v>
      </c>
      <c r="N10" s="27" t="s">
        <v>10</v>
      </c>
      <c r="O10" s="16">
        <v>41214973</v>
      </c>
      <c r="P10" s="13" t="s">
        <v>30</v>
      </c>
      <c r="Q10" s="13" t="s">
        <v>55</v>
      </c>
      <c r="R10" s="27" t="s">
        <v>11</v>
      </c>
      <c r="S10" s="27" t="s">
        <v>16</v>
      </c>
      <c r="T10" s="27">
        <v>46</v>
      </c>
      <c r="U10" s="28">
        <v>44880</v>
      </c>
      <c r="V10" s="17">
        <v>44926</v>
      </c>
      <c r="W10" s="29">
        <v>2517</v>
      </c>
      <c r="X10" s="18"/>
      <c r="Y10" s="19"/>
      <c r="Z10" s="82"/>
      <c r="AA10" s="20"/>
      <c r="AB10" s="19"/>
      <c r="AC10" s="21"/>
      <c r="AD10" s="22">
        <f t="shared" ref="AD10:AD25" si="1">AA10+E10</f>
        <v>2255533</v>
      </c>
      <c r="AE10" s="23"/>
      <c r="AF10" s="24"/>
    </row>
    <row r="11" spans="1:32" x14ac:dyDescent="0.25">
      <c r="A11" s="12">
        <v>972</v>
      </c>
      <c r="B11" s="26">
        <v>44880</v>
      </c>
      <c r="C11" s="13" t="s">
        <v>8</v>
      </c>
      <c r="D11" s="14" t="s">
        <v>69</v>
      </c>
      <c r="E11" s="33">
        <v>2255533</v>
      </c>
      <c r="F11" s="52">
        <v>1471000</v>
      </c>
      <c r="G11" s="51">
        <v>211020205</v>
      </c>
      <c r="H11" s="61">
        <v>1654</v>
      </c>
      <c r="I11" s="55">
        <v>44874</v>
      </c>
      <c r="J11" s="33">
        <v>2500700</v>
      </c>
      <c r="K11" s="15" t="s">
        <v>93</v>
      </c>
      <c r="L11" s="35">
        <v>1006701631</v>
      </c>
      <c r="M11" s="13" t="s">
        <v>43</v>
      </c>
      <c r="N11" s="27" t="s">
        <v>10</v>
      </c>
      <c r="O11" s="16">
        <v>41214973</v>
      </c>
      <c r="P11" s="13" t="s">
        <v>30</v>
      </c>
      <c r="Q11" s="13" t="s">
        <v>55</v>
      </c>
      <c r="R11" s="27" t="s">
        <v>11</v>
      </c>
      <c r="S11" s="27" t="s">
        <v>16</v>
      </c>
      <c r="T11" s="27">
        <v>46</v>
      </c>
      <c r="U11" s="28">
        <v>44880</v>
      </c>
      <c r="V11" s="17">
        <v>44926</v>
      </c>
      <c r="W11" s="29">
        <v>2518</v>
      </c>
      <c r="X11" s="18"/>
      <c r="Y11" s="19"/>
      <c r="Z11" s="81"/>
      <c r="AA11" s="20"/>
      <c r="AB11" s="19"/>
      <c r="AC11" s="21"/>
      <c r="AD11" s="22">
        <f t="shared" si="1"/>
        <v>2255533</v>
      </c>
      <c r="AE11" s="23"/>
      <c r="AF11" s="24"/>
    </row>
    <row r="12" spans="1:32" x14ac:dyDescent="0.2">
      <c r="A12" s="30">
        <v>973</v>
      </c>
      <c r="B12" s="26">
        <v>44880</v>
      </c>
      <c r="C12" s="13" t="s">
        <v>8</v>
      </c>
      <c r="D12" s="14" t="s">
        <v>72</v>
      </c>
      <c r="E12" s="33">
        <v>1993333</v>
      </c>
      <c r="F12" s="52">
        <v>1300000</v>
      </c>
      <c r="G12" s="51">
        <v>211020205</v>
      </c>
      <c r="H12" s="61">
        <v>1636</v>
      </c>
      <c r="I12" s="55">
        <v>44866</v>
      </c>
      <c r="J12" s="33">
        <v>2296000</v>
      </c>
      <c r="K12" s="36" t="s">
        <v>94</v>
      </c>
      <c r="L12" s="35">
        <v>41212667</v>
      </c>
      <c r="M12" s="13" t="s">
        <v>43</v>
      </c>
      <c r="N12" s="27" t="s">
        <v>10</v>
      </c>
      <c r="O12" s="16">
        <v>41214973</v>
      </c>
      <c r="P12" s="13" t="s">
        <v>30</v>
      </c>
      <c r="Q12" s="13" t="s">
        <v>67</v>
      </c>
      <c r="R12" s="27" t="s">
        <v>11</v>
      </c>
      <c r="S12" s="27" t="s">
        <v>16</v>
      </c>
      <c r="T12" s="27">
        <v>46</v>
      </c>
      <c r="U12" s="28">
        <v>44880</v>
      </c>
      <c r="V12" s="17">
        <v>44926</v>
      </c>
      <c r="W12" s="29">
        <v>2519</v>
      </c>
      <c r="X12" s="18"/>
      <c r="Y12" s="19"/>
      <c r="Z12" s="82"/>
      <c r="AA12" s="20"/>
      <c r="AB12" s="19"/>
      <c r="AC12" s="21"/>
      <c r="AD12" s="22">
        <f t="shared" si="1"/>
        <v>1993333</v>
      </c>
      <c r="AE12" s="23"/>
      <c r="AF12" s="24"/>
    </row>
    <row r="13" spans="1:32" x14ac:dyDescent="0.25">
      <c r="A13" s="12">
        <v>974</v>
      </c>
      <c r="B13" s="26">
        <v>44886</v>
      </c>
      <c r="C13" s="13" t="s">
        <v>8</v>
      </c>
      <c r="D13" s="14" t="s">
        <v>78</v>
      </c>
      <c r="E13" s="33">
        <v>3066667</v>
      </c>
      <c r="F13" s="52">
        <v>2300000</v>
      </c>
      <c r="G13" s="51">
        <v>211020205</v>
      </c>
      <c r="H13" s="61">
        <v>1664</v>
      </c>
      <c r="I13" s="55">
        <v>44875</v>
      </c>
      <c r="J13" s="33">
        <v>3066667</v>
      </c>
      <c r="K13" s="15" t="s">
        <v>39</v>
      </c>
      <c r="L13" s="32">
        <v>1121881350</v>
      </c>
      <c r="M13" s="13" t="s">
        <v>45</v>
      </c>
      <c r="N13" s="27" t="s">
        <v>10</v>
      </c>
      <c r="O13" s="16">
        <v>41242073</v>
      </c>
      <c r="P13" s="13" t="s">
        <v>29</v>
      </c>
      <c r="Q13" s="13" t="s">
        <v>53</v>
      </c>
      <c r="R13" s="27" t="s">
        <v>11</v>
      </c>
      <c r="S13" s="27" t="s">
        <v>16</v>
      </c>
      <c r="T13" s="27">
        <v>40</v>
      </c>
      <c r="U13" s="28">
        <v>44886</v>
      </c>
      <c r="V13" s="17">
        <v>44926</v>
      </c>
      <c r="W13" s="29">
        <v>2537</v>
      </c>
      <c r="X13" s="18"/>
      <c r="Y13" s="19"/>
      <c r="Z13" s="81"/>
      <c r="AA13" s="20"/>
      <c r="AB13" s="19"/>
      <c r="AC13" s="21"/>
      <c r="AD13" s="22">
        <f t="shared" si="1"/>
        <v>3066667</v>
      </c>
      <c r="AE13" s="23"/>
      <c r="AF13" s="24"/>
    </row>
    <row r="14" spans="1:32" x14ac:dyDescent="0.2">
      <c r="A14" s="12">
        <v>975</v>
      </c>
      <c r="B14" s="26">
        <v>44886</v>
      </c>
      <c r="C14" s="13" t="s">
        <v>8</v>
      </c>
      <c r="D14" s="14" t="s">
        <v>78</v>
      </c>
      <c r="E14" s="33">
        <v>2445333</v>
      </c>
      <c r="F14" s="52">
        <v>1834000</v>
      </c>
      <c r="G14" s="51">
        <v>211020205</v>
      </c>
      <c r="H14" s="61">
        <v>1663</v>
      </c>
      <c r="I14" s="55">
        <v>44875</v>
      </c>
      <c r="J14" s="33">
        <v>2445333</v>
      </c>
      <c r="K14" s="15" t="s">
        <v>76</v>
      </c>
      <c r="L14" s="34">
        <v>1121889887</v>
      </c>
      <c r="M14" s="13" t="s">
        <v>45</v>
      </c>
      <c r="N14" s="27" t="s">
        <v>10</v>
      </c>
      <c r="O14" s="16">
        <v>41242073</v>
      </c>
      <c r="P14" s="13" t="s">
        <v>29</v>
      </c>
      <c r="Q14" s="13" t="s">
        <v>53</v>
      </c>
      <c r="R14" s="27" t="s">
        <v>11</v>
      </c>
      <c r="S14" s="27" t="s">
        <v>16</v>
      </c>
      <c r="T14" s="27">
        <v>40</v>
      </c>
      <c r="U14" s="28">
        <v>44886</v>
      </c>
      <c r="V14" s="17">
        <v>44926</v>
      </c>
      <c r="W14" s="29">
        <v>2538</v>
      </c>
      <c r="X14" s="18"/>
      <c r="Y14" s="19"/>
      <c r="Z14" s="82"/>
      <c r="AA14" s="20"/>
      <c r="AB14" s="19"/>
      <c r="AC14" s="21"/>
      <c r="AD14" s="22">
        <f t="shared" si="1"/>
        <v>2445333</v>
      </c>
      <c r="AE14" s="23"/>
      <c r="AF14" s="24"/>
    </row>
    <row r="15" spans="1:32" x14ac:dyDescent="0.25">
      <c r="A15" s="12">
        <v>976</v>
      </c>
      <c r="B15" s="26">
        <v>44888</v>
      </c>
      <c r="C15" s="13" t="s">
        <v>8</v>
      </c>
      <c r="D15" s="14" t="s">
        <v>68</v>
      </c>
      <c r="E15" s="33">
        <v>2196400</v>
      </c>
      <c r="F15" s="52">
        <v>1724000</v>
      </c>
      <c r="G15" s="51">
        <v>211020205</v>
      </c>
      <c r="H15" s="61">
        <v>1682</v>
      </c>
      <c r="I15" s="55">
        <v>44886</v>
      </c>
      <c r="J15" s="33">
        <v>2196400</v>
      </c>
      <c r="K15" s="15" t="s">
        <v>34</v>
      </c>
      <c r="L15" s="34">
        <v>1120566116</v>
      </c>
      <c r="M15" s="13" t="s">
        <v>43</v>
      </c>
      <c r="N15" s="27" t="s">
        <v>10</v>
      </c>
      <c r="O15" s="16">
        <v>41214973</v>
      </c>
      <c r="P15" s="13" t="s">
        <v>30</v>
      </c>
      <c r="Q15" s="13" t="s">
        <v>55</v>
      </c>
      <c r="R15" s="27" t="s">
        <v>11</v>
      </c>
      <c r="S15" s="27" t="s">
        <v>16</v>
      </c>
      <c r="T15" s="27">
        <v>38</v>
      </c>
      <c r="U15" s="28">
        <v>44888</v>
      </c>
      <c r="V15" s="17">
        <v>44926</v>
      </c>
      <c r="W15" s="29">
        <v>2544</v>
      </c>
      <c r="X15" s="18"/>
      <c r="Y15" s="19"/>
      <c r="Z15" s="81"/>
      <c r="AA15" s="20"/>
      <c r="AB15" s="19"/>
      <c r="AC15" s="21"/>
      <c r="AD15" s="22">
        <f t="shared" si="1"/>
        <v>2196400</v>
      </c>
      <c r="AE15" s="23"/>
      <c r="AF15" s="24"/>
    </row>
    <row r="16" spans="1:32" x14ac:dyDescent="0.2">
      <c r="A16" s="30">
        <v>977</v>
      </c>
      <c r="B16" s="26">
        <v>44890</v>
      </c>
      <c r="C16" s="13" t="s">
        <v>15</v>
      </c>
      <c r="D16" s="14" t="s">
        <v>77</v>
      </c>
      <c r="E16" s="33">
        <v>70000000</v>
      </c>
      <c r="F16" s="52">
        <f>+E16</f>
        <v>70000000</v>
      </c>
      <c r="G16" s="51">
        <v>213010101</v>
      </c>
      <c r="H16" s="61">
        <v>1673</v>
      </c>
      <c r="I16" s="55">
        <v>44880</v>
      </c>
      <c r="J16" s="33">
        <v>70000000</v>
      </c>
      <c r="K16" s="15" t="s">
        <v>65</v>
      </c>
      <c r="L16" s="34" t="s">
        <v>66</v>
      </c>
      <c r="M16" s="13" t="s">
        <v>47</v>
      </c>
      <c r="N16" s="27" t="s">
        <v>9</v>
      </c>
      <c r="O16" s="16">
        <v>41214973</v>
      </c>
      <c r="P16" s="13" t="s">
        <v>30</v>
      </c>
      <c r="Q16" s="13" t="s">
        <v>13</v>
      </c>
      <c r="R16" s="27" t="s">
        <v>11</v>
      </c>
      <c r="S16" s="27" t="s">
        <v>12</v>
      </c>
      <c r="T16" s="27">
        <v>1</v>
      </c>
      <c r="U16" s="28">
        <v>44894</v>
      </c>
      <c r="V16" s="17">
        <v>44923</v>
      </c>
      <c r="W16" s="29">
        <v>2566</v>
      </c>
      <c r="X16" s="18"/>
      <c r="Y16" s="19"/>
      <c r="Z16" s="82"/>
      <c r="AA16" s="20"/>
      <c r="AB16" s="19"/>
      <c r="AC16" s="21"/>
      <c r="AD16" s="22">
        <f t="shared" si="1"/>
        <v>70000000</v>
      </c>
      <c r="AE16" s="23"/>
      <c r="AF16" s="24"/>
    </row>
    <row r="17" spans="1:32" x14ac:dyDescent="0.25">
      <c r="A17" s="12">
        <v>978</v>
      </c>
      <c r="B17" s="26">
        <v>44895</v>
      </c>
      <c r="C17" s="13" t="s">
        <v>8</v>
      </c>
      <c r="D17" s="14" t="s">
        <v>95</v>
      </c>
      <c r="E17" s="33">
        <v>13000000</v>
      </c>
      <c r="F17" s="52">
        <v>0</v>
      </c>
      <c r="G17" s="51">
        <v>211020105</v>
      </c>
      <c r="H17" s="61">
        <v>1696</v>
      </c>
      <c r="I17" s="55">
        <v>44888</v>
      </c>
      <c r="J17" s="33">
        <v>13000000</v>
      </c>
      <c r="K17" s="15" t="s">
        <v>79</v>
      </c>
      <c r="L17" s="32" t="s">
        <v>80</v>
      </c>
      <c r="M17" s="13" t="s">
        <v>47</v>
      </c>
      <c r="N17" s="27" t="s">
        <v>9</v>
      </c>
      <c r="O17" s="37">
        <v>19263867</v>
      </c>
      <c r="P17" s="13" t="s">
        <v>14</v>
      </c>
      <c r="Q17" s="13" t="s">
        <v>75</v>
      </c>
      <c r="R17" s="27" t="s">
        <v>11</v>
      </c>
      <c r="S17" s="27" t="s">
        <v>16</v>
      </c>
      <c r="T17" s="27">
        <v>10</v>
      </c>
      <c r="U17" s="28">
        <v>44895</v>
      </c>
      <c r="V17" s="17">
        <v>44904</v>
      </c>
      <c r="W17" s="29">
        <v>2569</v>
      </c>
      <c r="X17" s="18"/>
      <c r="Y17" s="19"/>
      <c r="Z17" s="81"/>
      <c r="AA17" s="20"/>
      <c r="AB17" s="19"/>
      <c r="AC17" s="21"/>
      <c r="AD17" s="22">
        <f t="shared" si="1"/>
        <v>13000000</v>
      </c>
      <c r="AE17" s="23"/>
      <c r="AF17" s="24"/>
    </row>
    <row r="18" spans="1:32" x14ac:dyDescent="0.2">
      <c r="A18" s="12">
        <v>979</v>
      </c>
      <c r="B18" s="26">
        <v>44895</v>
      </c>
      <c r="C18" s="13" t="s">
        <v>8</v>
      </c>
      <c r="D18" s="14" t="s">
        <v>71</v>
      </c>
      <c r="E18" s="33">
        <v>1721000</v>
      </c>
      <c r="F18" s="52">
        <v>1721000</v>
      </c>
      <c r="G18" s="51">
        <v>211020105</v>
      </c>
      <c r="H18" s="61">
        <v>1687</v>
      </c>
      <c r="I18" s="55">
        <v>44886</v>
      </c>
      <c r="J18" s="33">
        <v>1721000</v>
      </c>
      <c r="K18" s="36" t="s">
        <v>96</v>
      </c>
      <c r="L18" s="35">
        <v>40433405</v>
      </c>
      <c r="M18" s="13" t="s">
        <v>50</v>
      </c>
      <c r="N18" s="27" t="s">
        <v>10</v>
      </c>
      <c r="O18" s="16">
        <v>79581162</v>
      </c>
      <c r="P18" s="13" t="s">
        <v>17</v>
      </c>
      <c r="Q18" s="13" t="s">
        <v>56</v>
      </c>
      <c r="R18" s="27" t="s">
        <v>11</v>
      </c>
      <c r="S18" s="27" t="s">
        <v>12</v>
      </c>
      <c r="T18" s="27">
        <v>1</v>
      </c>
      <c r="U18" s="28">
        <v>44896</v>
      </c>
      <c r="V18" s="17">
        <v>44926</v>
      </c>
      <c r="W18" s="29">
        <v>2570</v>
      </c>
      <c r="X18" s="18"/>
      <c r="Y18" s="19"/>
      <c r="Z18" s="82"/>
      <c r="AA18" s="20"/>
      <c r="AB18" s="19"/>
      <c r="AC18" s="21"/>
      <c r="AD18" s="22">
        <f t="shared" si="1"/>
        <v>1721000</v>
      </c>
      <c r="AE18" s="23"/>
      <c r="AF18" s="24"/>
    </row>
    <row r="19" spans="1:32" x14ac:dyDescent="0.25">
      <c r="A19" s="12">
        <v>980</v>
      </c>
      <c r="B19" s="26">
        <v>44895</v>
      </c>
      <c r="C19" s="13" t="s">
        <v>8</v>
      </c>
      <c r="D19" s="14" t="s">
        <v>71</v>
      </c>
      <c r="E19" s="33">
        <v>1721000</v>
      </c>
      <c r="F19" s="52">
        <v>1721000</v>
      </c>
      <c r="G19" s="51">
        <v>211020105</v>
      </c>
      <c r="H19" s="61">
        <v>1686</v>
      </c>
      <c r="I19" s="55">
        <v>44886</v>
      </c>
      <c r="J19" s="33">
        <v>1721000</v>
      </c>
      <c r="K19" s="15" t="s">
        <v>97</v>
      </c>
      <c r="L19" s="32">
        <v>1006700259</v>
      </c>
      <c r="M19" s="13" t="s">
        <v>43</v>
      </c>
      <c r="N19" s="27" t="s">
        <v>10</v>
      </c>
      <c r="O19" s="16">
        <v>79581162</v>
      </c>
      <c r="P19" s="13" t="s">
        <v>17</v>
      </c>
      <c r="Q19" s="13" t="s">
        <v>56</v>
      </c>
      <c r="R19" s="27" t="s">
        <v>11</v>
      </c>
      <c r="S19" s="27" t="s">
        <v>12</v>
      </c>
      <c r="T19" s="27">
        <v>1</v>
      </c>
      <c r="U19" s="28">
        <v>44896</v>
      </c>
      <c r="V19" s="17">
        <v>44926</v>
      </c>
      <c r="W19" s="29">
        <v>2571</v>
      </c>
      <c r="X19" s="18"/>
      <c r="Y19" s="19"/>
      <c r="Z19" s="81"/>
      <c r="AA19" s="20"/>
      <c r="AB19" s="19"/>
      <c r="AC19" s="21"/>
      <c r="AD19" s="22">
        <f t="shared" si="1"/>
        <v>1721000</v>
      </c>
      <c r="AE19" s="23"/>
      <c r="AF19" s="24"/>
    </row>
    <row r="20" spans="1:32" x14ac:dyDescent="0.2">
      <c r="A20" s="30">
        <v>981</v>
      </c>
      <c r="B20" s="26">
        <v>44895</v>
      </c>
      <c r="C20" s="13" t="s">
        <v>8</v>
      </c>
      <c r="D20" s="14" t="s">
        <v>106</v>
      </c>
      <c r="E20" s="33">
        <v>1600000</v>
      </c>
      <c r="F20" s="52">
        <v>1600000</v>
      </c>
      <c r="G20" s="51">
        <v>213020101</v>
      </c>
      <c r="H20" s="61">
        <v>1694</v>
      </c>
      <c r="I20" s="55">
        <v>44888</v>
      </c>
      <c r="J20" s="33">
        <v>1600000</v>
      </c>
      <c r="K20" s="15" t="s">
        <v>84</v>
      </c>
      <c r="L20" s="32">
        <v>17338674</v>
      </c>
      <c r="M20" s="13" t="s">
        <v>45</v>
      </c>
      <c r="N20" s="27" t="s">
        <v>10</v>
      </c>
      <c r="O20" s="16">
        <v>41214973</v>
      </c>
      <c r="P20" s="13" t="s">
        <v>30</v>
      </c>
      <c r="Q20" s="13" t="s">
        <v>13</v>
      </c>
      <c r="R20" s="27" t="s">
        <v>11</v>
      </c>
      <c r="S20" s="27" t="s">
        <v>12</v>
      </c>
      <c r="T20" s="27">
        <v>1</v>
      </c>
      <c r="U20" s="28">
        <v>44896</v>
      </c>
      <c r="V20" s="17">
        <v>44926</v>
      </c>
      <c r="W20" s="29">
        <v>2572</v>
      </c>
      <c r="X20" s="18"/>
      <c r="Y20" s="19"/>
      <c r="Z20" s="82"/>
      <c r="AA20" s="20"/>
      <c r="AB20" s="19"/>
      <c r="AC20" s="21"/>
      <c r="AD20" s="22">
        <f t="shared" si="1"/>
        <v>1600000</v>
      </c>
      <c r="AE20" s="23"/>
      <c r="AF20" s="24"/>
    </row>
    <row r="21" spans="1:32" x14ac:dyDescent="0.25">
      <c r="A21" s="12">
        <v>982</v>
      </c>
      <c r="B21" s="26">
        <v>44895</v>
      </c>
      <c r="C21" s="13" t="s">
        <v>8</v>
      </c>
      <c r="D21" s="14" t="s">
        <v>98</v>
      </c>
      <c r="E21" s="33">
        <v>1600000</v>
      </c>
      <c r="F21" s="52">
        <v>1600000</v>
      </c>
      <c r="G21" s="51">
        <v>213020101</v>
      </c>
      <c r="H21" s="61">
        <v>1693</v>
      </c>
      <c r="I21" s="55">
        <v>44888</v>
      </c>
      <c r="J21" s="33">
        <v>1600000</v>
      </c>
      <c r="K21" s="15" t="s">
        <v>83</v>
      </c>
      <c r="L21" s="32">
        <v>1006858931</v>
      </c>
      <c r="M21" s="13" t="s">
        <v>43</v>
      </c>
      <c r="N21" s="27" t="s">
        <v>10</v>
      </c>
      <c r="O21" s="16">
        <v>41214973</v>
      </c>
      <c r="P21" s="13" t="s">
        <v>30</v>
      </c>
      <c r="Q21" s="13" t="s">
        <v>13</v>
      </c>
      <c r="R21" s="27" t="s">
        <v>11</v>
      </c>
      <c r="S21" s="27" t="s">
        <v>12</v>
      </c>
      <c r="T21" s="27">
        <v>1</v>
      </c>
      <c r="U21" s="28">
        <v>44896</v>
      </c>
      <c r="V21" s="17">
        <v>44926</v>
      </c>
      <c r="W21" s="29">
        <v>2573</v>
      </c>
      <c r="X21" s="18"/>
      <c r="Y21" s="19"/>
      <c r="Z21" s="81"/>
      <c r="AA21" s="20"/>
      <c r="AB21" s="19"/>
      <c r="AC21" s="21"/>
      <c r="AD21" s="22">
        <f t="shared" si="1"/>
        <v>1600000</v>
      </c>
      <c r="AE21" s="23"/>
      <c r="AF21" s="24"/>
    </row>
    <row r="22" spans="1:32" x14ac:dyDescent="0.2">
      <c r="A22" s="12">
        <v>983</v>
      </c>
      <c r="B22" s="26">
        <v>44895</v>
      </c>
      <c r="C22" s="13" t="s">
        <v>8</v>
      </c>
      <c r="D22" s="14" t="s">
        <v>98</v>
      </c>
      <c r="E22" s="33">
        <v>1600000</v>
      </c>
      <c r="F22" s="52">
        <v>1600000</v>
      </c>
      <c r="G22" s="51">
        <v>213020101</v>
      </c>
      <c r="H22" s="61">
        <v>1692</v>
      </c>
      <c r="I22" s="55">
        <v>44888</v>
      </c>
      <c r="J22" s="33">
        <v>1600000</v>
      </c>
      <c r="K22" s="15" t="s">
        <v>81</v>
      </c>
      <c r="L22" s="32">
        <v>1123088065</v>
      </c>
      <c r="M22" s="13" t="s">
        <v>82</v>
      </c>
      <c r="N22" s="27" t="s">
        <v>10</v>
      </c>
      <c r="O22" s="16">
        <v>41214973</v>
      </c>
      <c r="P22" s="13" t="s">
        <v>30</v>
      </c>
      <c r="Q22" s="13" t="s">
        <v>13</v>
      </c>
      <c r="R22" s="27" t="s">
        <v>11</v>
      </c>
      <c r="S22" s="27" t="s">
        <v>12</v>
      </c>
      <c r="T22" s="27">
        <v>1</v>
      </c>
      <c r="U22" s="28">
        <v>44896</v>
      </c>
      <c r="V22" s="17">
        <v>44926</v>
      </c>
      <c r="W22" s="29">
        <v>2574</v>
      </c>
      <c r="X22" s="18"/>
      <c r="Y22" s="19"/>
      <c r="Z22" s="82"/>
      <c r="AA22" s="20"/>
      <c r="AB22" s="19"/>
      <c r="AC22" s="21"/>
      <c r="AD22" s="22">
        <f t="shared" si="1"/>
        <v>1600000</v>
      </c>
      <c r="AE22" s="23"/>
      <c r="AF22" s="24"/>
    </row>
    <row r="23" spans="1:32" ht="25.5" x14ac:dyDescent="0.25">
      <c r="A23" s="12">
        <v>984</v>
      </c>
      <c r="B23" s="26">
        <v>44895</v>
      </c>
      <c r="C23" s="13" t="s">
        <v>8</v>
      </c>
      <c r="D23" s="14" t="s">
        <v>107</v>
      </c>
      <c r="E23" s="33">
        <v>6000000</v>
      </c>
      <c r="F23" s="52">
        <v>6000000</v>
      </c>
      <c r="G23" s="51">
        <v>211020105</v>
      </c>
      <c r="H23" s="61">
        <v>1667</v>
      </c>
      <c r="I23" s="55">
        <v>44876</v>
      </c>
      <c r="J23" s="33">
        <v>9000000</v>
      </c>
      <c r="K23" s="36" t="s">
        <v>99</v>
      </c>
      <c r="L23" s="32">
        <v>1032400740</v>
      </c>
      <c r="M23" s="13" t="s">
        <v>44</v>
      </c>
      <c r="N23" s="27" t="s">
        <v>10</v>
      </c>
      <c r="O23" s="37">
        <v>19263867</v>
      </c>
      <c r="P23" s="13" t="s">
        <v>14</v>
      </c>
      <c r="Q23" s="13" t="s">
        <v>75</v>
      </c>
      <c r="R23" s="27" t="s">
        <v>11</v>
      </c>
      <c r="S23" s="27" t="s">
        <v>12</v>
      </c>
      <c r="T23" s="27">
        <v>1</v>
      </c>
      <c r="U23" s="28">
        <v>44896</v>
      </c>
      <c r="V23" s="17">
        <v>44926</v>
      </c>
      <c r="W23" s="29">
        <v>2575</v>
      </c>
      <c r="X23" s="18"/>
      <c r="Y23" s="19"/>
      <c r="Z23" s="81"/>
      <c r="AA23" s="20"/>
      <c r="AB23" s="19"/>
      <c r="AC23" s="21"/>
      <c r="AD23" s="22">
        <f t="shared" si="1"/>
        <v>6000000</v>
      </c>
      <c r="AE23" s="23"/>
      <c r="AF23" s="24"/>
    </row>
    <row r="24" spans="1:32" x14ac:dyDescent="0.2">
      <c r="A24" s="30">
        <v>985</v>
      </c>
      <c r="B24" s="26">
        <v>44895</v>
      </c>
      <c r="C24" s="13" t="s">
        <v>19</v>
      </c>
      <c r="D24" s="14" t="s">
        <v>108</v>
      </c>
      <c r="E24" s="33">
        <v>50476830</v>
      </c>
      <c r="F24" s="52">
        <f>+E24</f>
        <v>50476830</v>
      </c>
      <c r="G24" s="51">
        <v>213010909</v>
      </c>
      <c r="H24" s="61">
        <v>1683</v>
      </c>
      <c r="I24" s="55">
        <v>44886</v>
      </c>
      <c r="J24" s="33">
        <v>50476830</v>
      </c>
      <c r="K24" s="15" t="s">
        <v>100</v>
      </c>
      <c r="L24" s="31">
        <v>1006799487</v>
      </c>
      <c r="M24" s="13" t="s">
        <v>43</v>
      </c>
      <c r="N24" s="27" t="s">
        <v>10</v>
      </c>
      <c r="O24" s="16">
        <v>41242073</v>
      </c>
      <c r="P24" s="13" t="s">
        <v>29</v>
      </c>
      <c r="Q24" s="13" t="s">
        <v>101</v>
      </c>
      <c r="R24" s="27" t="s">
        <v>11</v>
      </c>
      <c r="S24" s="27" t="s">
        <v>16</v>
      </c>
      <c r="T24" s="27">
        <v>25</v>
      </c>
      <c r="U24" s="28">
        <v>44900</v>
      </c>
      <c r="V24" s="17">
        <v>44924</v>
      </c>
      <c r="W24" s="29">
        <v>2578</v>
      </c>
      <c r="X24" s="18"/>
      <c r="Y24" s="19"/>
      <c r="Z24" s="82"/>
      <c r="AA24" s="20"/>
      <c r="AB24" s="19"/>
      <c r="AC24" s="21"/>
      <c r="AD24" s="22">
        <f t="shared" si="1"/>
        <v>50476830</v>
      </c>
      <c r="AE24" s="23"/>
      <c r="AF24" s="24"/>
    </row>
    <row r="25" spans="1:32" x14ac:dyDescent="0.25">
      <c r="A25" s="12">
        <v>986</v>
      </c>
      <c r="B25" s="26">
        <v>44895</v>
      </c>
      <c r="C25" s="13" t="s">
        <v>19</v>
      </c>
      <c r="D25" s="14" t="s">
        <v>102</v>
      </c>
      <c r="E25" s="33">
        <v>53341750</v>
      </c>
      <c r="F25" s="52">
        <v>0</v>
      </c>
      <c r="G25" s="51" t="s">
        <v>103</v>
      </c>
      <c r="H25" s="61">
        <v>1695</v>
      </c>
      <c r="I25" s="55">
        <v>44888</v>
      </c>
      <c r="J25" s="33">
        <v>53341750</v>
      </c>
      <c r="K25" s="15" t="s">
        <v>36</v>
      </c>
      <c r="L25" s="31" t="s">
        <v>35</v>
      </c>
      <c r="M25" s="13" t="s">
        <v>47</v>
      </c>
      <c r="N25" s="27" t="s">
        <v>10</v>
      </c>
      <c r="O25" s="16">
        <v>79581162</v>
      </c>
      <c r="P25" s="13" t="s">
        <v>109</v>
      </c>
      <c r="Q25" s="13" t="s">
        <v>56</v>
      </c>
      <c r="R25" s="27" t="s">
        <v>11</v>
      </c>
      <c r="S25" s="27" t="s">
        <v>16</v>
      </c>
      <c r="T25" s="27">
        <v>20</v>
      </c>
      <c r="U25" s="28">
        <v>44897</v>
      </c>
      <c r="V25" s="17">
        <v>44916</v>
      </c>
      <c r="W25" s="29">
        <v>2579</v>
      </c>
      <c r="X25" s="18"/>
      <c r="Y25" s="19"/>
      <c r="Z25" s="81"/>
      <c r="AA25" s="20"/>
      <c r="AB25" s="19"/>
      <c r="AC25" s="21"/>
      <c r="AD25" s="22">
        <f t="shared" si="1"/>
        <v>53341750</v>
      </c>
      <c r="AE25" s="23"/>
      <c r="AF25" s="24"/>
    </row>
    <row r="293" spans="1:30" x14ac:dyDescent="0.25">
      <c r="A293" s="38"/>
      <c r="C293" s="40">
        <v>0</v>
      </c>
      <c r="O293" s="38"/>
      <c r="Y293" s="79"/>
      <c r="Z293" s="79"/>
      <c r="AB293" s="79"/>
      <c r="AC293" s="72"/>
      <c r="AD293" s="80"/>
    </row>
  </sheetData>
  <autoFilter ref="A1:AJ25"/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CONTRATACION 2022</vt:lpstr>
      <vt:lpstr>'CONTRATACION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cp:lastPrinted>2022-11-11T00:39:40Z</cp:lastPrinted>
  <dcterms:created xsi:type="dcterms:W3CDTF">2018-12-29T17:34:30Z</dcterms:created>
  <dcterms:modified xsi:type="dcterms:W3CDTF">2023-01-18T21:42:50Z</dcterms:modified>
</cp:coreProperties>
</file>