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gobierno en linea\Documents\_CARA\_evidencias\Carges Pagina\"/>
    </mc:Choice>
  </mc:AlternateContent>
  <workbookProtection workbookAlgorithmName="SHA-512" workbookHashValue="6xLsdL/BDF5qawjf2PHm/VdpSO1F4MovVjHS2IOhIaiApGfD1i5zdRLkerv3KzpxfPQab0f81LTFz8HwNrx7tQ==" workbookSaltValue="qq56o0x96bjUw2iAFdGPLQ==" workbookSpinCount="100000" lockStructure="1"/>
  <bookViews>
    <workbookView xWindow="32760" yWindow="300" windowWidth="9810" windowHeight="7110" tabRatio="818" firstSheet="17" activeTab="26"/>
  </bookViews>
  <sheets>
    <sheet name="Valoración" sheetId="4" r:id="rId1"/>
    <sheet name="Medición del Riesgo" sheetId="3" r:id="rId2"/>
    <sheet name="Criterios " sheetId="7" r:id="rId3"/>
    <sheet name="Mapa de Riesgos de Gestión" sheetId="2" r:id="rId4"/>
    <sheet name="ID P. Estratégica" sheetId="12" r:id="rId5"/>
    <sheet name="Estrategica 2" sheetId="33" r:id="rId6"/>
    <sheet name="ID Mercadeo" sheetId="13" r:id="rId7"/>
    <sheet name="ID Lab Clinico" sheetId="23" r:id="rId8"/>
    <sheet name="ID Social" sheetId="18" r:id="rId9"/>
    <sheet name="ID C.Externa" sheetId="20" r:id="rId10"/>
    <sheet name="ID SIAU" sheetId="9" r:id="rId11"/>
    <sheet name="ID Documental" sheetId="6" r:id="rId12"/>
    <sheet name="ID Disciplinario" sheetId="24" r:id="rId13"/>
    <sheet name="ID Fisioterapia" sheetId="26" r:id="rId14"/>
    <sheet name="ID Ambiental" sheetId="27" r:id="rId15"/>
    <sheet name="ID T humano " sheetId="25" r:id="rId16"/>
    <sheet name="ID C Gestión" sheetId="8" r:id="rId17"/>
    <sheet name="ID Referencia" sheetId="29" r:id="rId18"/>
    <sheet name="ID Epidemiologia" sheetId="30" r:id="rId19"/>
    <sheet name="ID Facturación" sheetId="32" r:id="rId20"/>
    <sheet name="ID Estadistica " sheetId="31" r:id="rId21"/>
    <sheet name="ID Hospitalizados" sheetId="15" state="hidden" r:id="rId22"/>
    <sheet name="ID Umi" sheetId="17" state="hidden" r:id="rId23"/>
    <sheet name="ID Urgencias" sheetId="5" state="hidden" r:id="rId24"/>
    <sheet name="ID Biomédico" sheetId="36" r:id="rId25"/>
    <sheet name="ID Cirugia " sheetId="28" r:id="rId26"/>
    <sheet name="ID G. Digital" sheetId="34" r:id="rId27"/>
    <sheet name="ID Contabilidad" sheetId="21" r:id="rId28"/>
  </sheets>
  <definedNames>
    <definedName name="_xlnm._FilterDatabase" localSheetId="3" hidden="1">'Mapa de Riesgos de Gestión'!$B$5:$S$118</definedName>
  </definedNames>
  <calcPr calcId="162913"/>
</workbook>
</file>

<file path=xl/calcChain.xml><?xml version="1.0" encoding="utf-8"?>
<calcChain xmlns="http://schemas.openxmlformats.org/spreadsheetml/2006/main">
  <c r="C25" i="36" l="1"/>
  <c r="C23" i="34"/>
  <c r="C25" i="34"/>
  <c r="C24" i="34"/>
  <c r="C24" i="5"/>
  <c r="C23" i="5"/>
  <c r="C23" i="21"/>
  <c r="C24" i="24"/>
  <c r="C23" i="24"/>
  <c r="C23" i="17"/>
  <c r="C23" i="15"/>
  <c r="C23" i="31"/>
  <c r="C24" i="26"/>
  <c r="C23" i="26"/>
  <c r="C24" i="8"/>
  <c r="C23" i="8"/>
  <c r="C25" i="8"/>
  <c r="C24" i="30"/>
  <c r="C23" i="30"/>
  <c r="C24" i="29"/>
  <c r="C23" i="29"/>
  <c r="C24" i="25"/>
  <c r="C23" i="25"/>
  <c r="C24" i="27"/>
  <c r="C23" i="27"/>
  <c r="C24" i="6"/>
  <c r="C23" i="6"/>
  <c r="C24" i="9"/>
  <c r="C23" i="9"/>
  <c r="C24" i="20"/>
  <c r="C23" i="20"/>
  <c r="C23" i="23"/>
  <c r="C24" i="18"/>
  <c r="C23" i="18"/>
  <c r="C24" i="13"/>
  <c r="C23" i="13"/>
  <c r="C25" i="13"/>
  <c r="C24" i="33"/>
  <c r="C23" i="33"/>
  <c r="C25" i="33"/>
  <c r="C24" i="12"/>
  <c r="C23" i="12"/>
  <c r="C25" i="12"/>
  <c r="C24" i="28"/>
  <c r="C23" i="28"/>
  <c r="C25" i="28"/>
  <c r="C24" i="32"/>
  <c r="C23" i="32"/>
  <c r="C25" i="32"/>
  <c r="C25" i="31"/>
  <c r="C24" i="31"/>
  <c r="C25" i="30"/>
  <c r="C25" i="29"/>
  <c r="N10" i="2"/>
  <c r="N16" i="2"/>
  <c r="N23" i="2"/>
  <c r="N30" i="2"/>
  <c r="N33" i="2"/>
  <c r="N37" i="2"/>
  <c r="N41" i="2"/>
  <c r="N49" i="2"/>
  <c r="N55" i="2"/>
  <c r="N58" i="2"/>
  <c r="N63" i="2"/>
  <c r="N68" i="2"/>
  <c r="N75" i="2"/>
  <c r="N82" i="2"/>
  <c r="N86" i="2"/>
  <c r="N91" i="2"/>
  <c r="C25" i="25"/>
  <c r="C25" i="26"/>
  <c r="C25" i="24"/>
  <c r="C25" i="20"/>
  <c r="C25" i="18"/>
  <c r="C25" i="21"/>
  <c r="C24" i="21"/>
  <c r="C25" i="27"/>
  <c r="C25" i="17"/>
  <c r="C24" i="17"/>
  <c r="C25" i="23"/>
  <c r="C24" i="23"/>
  <c r="C25" i="15"/>
  <c r="C24" i="15"/>
  <c r="C25" i="9"/>
  <c r="C25" i="6"/>
  <c r="C25" i="5"/>
  <c r="C24" i="3"/>
  <c r="C25" i="3"/>
  <c r="M13" i="2"/>
  <c r="L13" i="2"/>
</calcChain>
</file>

<file path=xl/sharedStrings.xml><?xml version="1.0" encoding="utf-8"?>
<sst xmlns="http://schemas.openxmlformats.org/spreadsheetml/2006/main" count="1385" uniqueCount="431">
  <si>
    <t>Acciones</t>
  </si>
  <si>
    <t>Consecuencia</t>
  </si>
  <si>
    <t>Probabilidad</t>
  </si>
  <si>
    <t>Impacto</t>
  </si>
  <si>
    <t>Extrema</t>
  </si>
  <si>
    <t>Sanciones e investigaciones administrativas y legales</t>
  </si>
  <si>
    <t>Alta</t>
  </si>
  <si>
    <t>Proceso</t>
  </si>
  <si>
    <t>Riesgo</t>
  </si>
  <si>
    <t>Clasificación del Riesgo</t>
  </si>
  <si>
    <t>Causas</t>
  </si>
  <si>
    <t>Riesgo inherente</t>
  </si>
  <si>
    <t>Nivel</t>
  </si>
  <si>
    <t>Control Existente</t>
  </si>
  <si>
    <t>Riesgos Residual</t>
  </si>
  <si>
    <t>Responsable</t>
  </si>
  <si>
    <t>Seguimiento  Control Interno de Gestión</t>
  </si>
  <si>
    <t>Gestión de Dirección y Planeación Estratégica.</t>
  </si>
  <si>
    <t>Incumplimiento en las metas establecidas del Plan de Acción Institucional</t>
  </si>
  <si>
    <t xml:space="preserve">Deficiencia Financiera,  Presupuestal y disposicion de entregas de evidencias de las acciones de los responsables   </t>
  </si>
  <si>
    <t>Socialización de las acciones del POAI, a cada responsable  de las áreas.</t>
  </si>
  <si>
    <t>Planeación</t>
  </si>
  <si>
    <t xml:space="preserve">Seguimiento trimestral de las evidencias de las acciones a cada responsable  </t>
  </si>
  <si>
    <t xml:space="preserve">llevar registro de los seguimientos </t>
  </si>
  <si>
    <t xml:space="preserve">Entrega de informes a los Subgerente y a la Gerencia </t>
  </si>
  <si>
    <t>Falta del personal técnico competente para evaluar y proyectar necesidades de infraestructura.</t>
  </si>
  <si>
    <t>Sanciones e investigaciones administrativas.</t>
  </si>
  <si>
    <t>Seguimiento a los hallazgos de los entes de control.</t>
  </si>
  <si>
    <t>Autoevaluación de la infraestructura</t>
  </si>
  <si>
    <t>Realizar autoevaluación cada vez que se requiera habilitar un servicio</t>
  </si>
  <si>
    <t xml:space="preserve">Extrema </t>
  </si>
  <si>
    <t>Gestión de Mercadeo</t>
  </si>
  <si>
    <t>No contar con medios de comunicación necesarios para promocionar y ofertar los servicios.</t>
  </si>
  <si>
    <t>La falta de presupuesto para contratación de medios de comunicación.</t>
  </si>
  <si>
    <t>La  desinformación en la comunidad general del Departamento .</t>
  </si>
  <si>
    <t xml:space="preserve"> Alta</t>
  </si>
  <si>
    <t>Solicitud de presupuesto disponible para la contratación de medios de comunicación.</t>
  </si>
  <si>
    <t>Radicar en la subgerencia Administrativa y Financiera la solicitud del presupuesto para la contratación de medios.</t>
  </si>
  <si>
    <t>Uso de medios alternativos de comunicación.</t>
  </si>
  <si>
    <t xml:space="preserve"> Extrema</t>
  </si>
  <si>
    <t>Gestión y Atención de Hospitalizados.</t>
  </si>
  <si>
    <t>Infecciones Asociadas a la atención en Salud</t>
  </si>
  <si>
    <t>Omisión en la higiene de manos según los 5 momentos de la OMS .</t>
  </si>
  <si>
    <t>La inadecuada asepsia y antisepsia de la herida quirúrgica.</t>
  </si>
  <si>
    <t>No inserción aséptica de
sondas urinarias estériles</t>
  </si>
  <si>
    <t>No aplicación de técnicas asépticas en la inserción de dispositivos como tubos oro-traqueales, catéter venoso central, catéteres periféricos.</t>
  </si>
  <si>
    <t xml:space="preserve">Socializar semestralmente protocolo de prevención de caída </t>
  </si>
  <si>
    <t>Inmovilización Inadecuada.</t>
  </si>
  <si>
    <t xml:space="preserve">severas lesiones de tejido blando </t>
  </si>
  <si>
    <t>Aplicar medición de adherencia al protocolo de prevención de caída semestralmente.</t>
  </si>
  <si>
    <t>fracturas de huesos</t>
  </si>
  <si>
    <t xml:space="preserve">Estancias prolongadas </t>
  </si>
  <si>
    <t>Litigación judicial (Demandas)</t>
  </si>
  <si>
    <t>Trauma craneoenfalico</t>
  </si>
  <si>
    <t>Flebitis</t>
  </si>
  <si>
    <t>Trauma local o lesión de la vena.</t>
  </si>
  <si>
    <t>Infección local.</t>
  </si>
  <si>
    <t>Reacción adversa a los medicamentos</t>
  </si>
  <si>
    <t>No identificar y definir los medicamentos con efectos secundarios importantes y molestos para los pacientes.</t>
  </si>
  <si>
    <t>No información al paciente
en relación con el medicamento prescrito.</t>
  </si>
  <si>
    <t>Se prescribe un medicamento a un paciente que presenta una alergia conocida.</t>
  </si>
  <si>
    <t>Errores en la identificación del paciente</t>
  </si>
  <si>
    <t>Los procedimientos del lugar equivocados</t>
  </si>
  <si>
    <t>Socializar el protocolo de identificación del paciente al personal del área.</t>
  </si>
  <si>
    <t>Errores de medicación,</t>
  </si>
  <si>
    <t>Aplicar lista de chequeo para medir la adherencia al protocolo de identificación semestralmente.</t>
  </si>
  <si>
    <t>Los errores de transfusión</t>
  </si>
  <si>
    <t>Aplicar lista de chequeo para verificación de el formato de admisión del paciente de manera semestral.</t>
  </si>
  <si>
    <t>Ausencia de manillas de identificación</t>
  </si>
  <si>
    <t>Los errores de las pruebas de diagnóstico, Inadecuado tratamiento del paciente, Litigación judicial (Demandas), Complicación en el estado de salud del paciente</t>
  </si>
  <si>
    <t>Gestión Unidad Materno Infantil</t>
  </si>
  <si>
    <t>Complicación en el estado de salud del binomio madre e hijo</t>
  </si>
  <si>
    <t>Mortalidad binomio madre e hijo</t>
  </si>
  <si>
    <t>Demora en la atención binomio madre e hijo</t>
  </si>
  <si>
    <t>Medir adherencia a las guías de atención de parto, Hemorragia del tercer trimestre del embarazo, HTA inducida por el embarazo.</t>
  </si>
  <si>
    <t>Progresión de la trombosis venosa profunda.</t>
  </si>
  <si>
    <t>Seguimiento de elementos, insumos, dispositivos, tecnologías y medicamentos para garantizar una atención segura al binomio madre e hijo.</t>
  </si>
  <si>
    <t>Aplicar listas de chequeos para la verificación de insumos y equipos necesarios para atención de parto y carro paro.</t>
  </si>
  <si>
    <t>Gestión Social.</t>
  </si>
  <si>
    <t>Factores administrativos externos y sociales que prolongan la estancia hospitalaria</t>
  </si>
  <si>
    <t>Fugas</t>
  </si>
  <si>
    <t>Demora en presentar respuesta de la queja por parte del personal responsable y/o implicado. Mayor a 10 días.</t>
  </si>
  <si>
    <t>MAPA DE RIESGOS INSITUCIONAL 
ESE HOSPITAL SAN JOSE DEL GUAVIARE
Código de prestador
95  001  0000101
Nit – 832001966-2</t>
  </si>
  <si>
    <t>Hacer firmar la asistencia de la socialización por cada líder del proceso</t>
  </si>
  <si>
    <t xml:space="preserve">Informe detallado trimestral a la Subgerencia Administrativa, Asistencial y a la Gerencia del comportamiento de las acciones planteadas en el POAI </t>
  </si>
  <si>
    <t>Incumplimiento del estándar  de infraestructura de  habilitación.</t>
  </si>
  <si>
    <t>Capacitar el recurso humano en verificación de habilitación del estándar de infraestructura.</t>
  </si>
  <si>
    <t>Solicitar capacitación y/o la disponibilidad de un profesional en ingeniería o Arquitectura en habilitación del estándar de infraestructura.</t>
  </si>
  <si>
    <t xml:space="preserve">Realizar planes de mejoramiento </t>
  </si>
  <si>
    <t>Oficina de Planeación, mercadeo y sistema de información.</t>
  </si>
  <si>
    <t>Implementar el uso de medios audiovisuales alternativos en la entidad.</t>
  </si>
  <si>
    <t>Seguimiento a la instalación de manillas a paciente con exposición de riesgo de caída,   a través de listas de chequeo.</t>
  </si>
  <si>
    <t>Contar con 6 guías de Practica Clínica relacionadas con alteraciones del embarazo y las 6 guías practica clínica para la atención del recién nacido.</t>
  </si>
  <si>
    <t>Contar con las guías de práctica clínica  de fácil consulta (equipo de computo) para la atención Binomio madre en los equipos de cómputo de la UMI (Prevención y detección de las alteraciones del embarazo, Abordaje de las complicaciones hipertensivas asociadas al embarazo, Infecciones en el embarazo: toxoplasmosis, , Infecciones en el embarazo: Ruptura prematura de membranas, Detección temprana de las anomalías durante el trabajo parto, atención del parto normal y distócico, Complicaciones hemorrágicas asociadas al embarazo (hemorragia posparto y complicaciones del choque hemorrágico por placenta previa, abrupción de placenta y hemorragia posparto), Guía para la Detención de Anomalías Congénitas en el Recién Nacido, Guía del Recién Nacido con Asfixia Perinatal, Guía del Recién Nacido Prematuro, Guía del Recién Nacido Sano, Guía del Recién nacido con sepsis neonatal temprana, Guía del Recién Nacido con trastorno respiratorio.</t>
  </si>
  <si>
    <t>No oportunidad de reporte de laboratorio clínico.</t>
  </si>
  <si>
    <t>Aplicar formato de adherencia a guía clínica de la atención de parto, hemorragia del tercer trimestre del embarazo y HTA inducida por el embarazo.</t>
  </si>
  <si>
    <t>Utilización inadecuada de insumos como: antibióticos-ticos, anticonvulsivantes, antihipertensivo, oxitócicos, líquidos, hemoderivados y sustitutos en la atención de las mujeres durante la gestación, el parto y el puerperio</t>
  </si>
  <si>
    <t>Fortalecer el contenido y aplicación de programas de inducción y re inducción al
personal encargado de realizar la atención del binomio madre e hijo.</t>
  </si>
  <si>
    <t>Documentar el proceso de inducción y re inducción del área asistencial del servicio de la UMI incluir las guías y protocolos de atención binomio madre e hijo.</t>
  </si>
  <si>
    <t>Información oportuna a las áreas para que no cierren historias clínicas y en el momento de la salida hacer la debida anotación en la historia.</t>
  </si>
  <si>
    <t>Seguridad del Paciente, Coordinacion Médica, Coordinacion de Enfermería.</t>
  </si>
  <si>
    <t>Seguridad del Paciente, Coordinacion Médica, Coordinacion de Enfermería, Servicio Farmacéutico.</t>
  </si>
  <si>
    <t>Coordinadora Trabajo social, Coordinacion Referencia y Contrarreferencia.</t>
  </si>
  <si>
    <t>Calidad</t>
  </si>
  <si>
    <t>Planeación/Calidad</t>
  </si>
  <si>
    <t>Aprobación y desarrollo del Plan de Comunicaciones para la vigencia.</t>
  </si>
  <si>
    <t>Presentar informe del desarrollo de las actividades del Plan de Comunicaciones.</t>
  </si>
  <si>
    <t>TIEMPOS DE SEGUIMIENYTO</t>
  </si>
  <si>
    <t>Incumplimiento en la contratacion para la disposicion final de los residuos peligroso generados en la Isntitucion</t>
  </si>
  <si>
    <t>Gestión Atención en Consulta Externa</t>
  </si>
  <si>
    <t>• Toma de examen equivocado
• Aumento de costos por procesamiento de nueva muestra</t>
  </si>
  <si>
    <t>Moderada</t>
  </si>
  <si>
    <t>Catastrofico</t>
  </si>
  <si>
    <t>Estancias prolongadas,  Aumento de los costos en la atención, Litigación judicial (Demandas),  Complicación en el estado de salud del paciente, Proliferación de bacterias, Neumonía asociada al ventilador mecánico.</t>
  </si>
  <si>
    <t>lesiones menores y/o graves a hematomas.</t>
  </si>
  <si>
    <t>Identificación inadecuada del riesgo de caída del paciente.
Falta de acompañamiento, educación al paciente y cuidadores y monitoreo al paciente</t>
  </si>
  <si>
    <t xml:space="preserve">Adherencia al protocolo de prevención de caída.
Realizar medición de adherencia al protocolo de sujeción de paciente.
Contar con manilla de color azul para riesgo de caída.
Fortalecer el contenido y aplicación de programas de inducción y re inducción al
personal encargado de realizar las valoraciones.
Mantenimiento permanente preventivo y correctivo oportuno de camillas.
Verificación de cantidad adecuada de kits de inmobilizadores. </t>
  </si>
  <si>
    <t>Medir la adherencia del protocolo de limpieza y desinfección manual de lavado de manos y protocolo de normas de bioseguridad del servicio.
Contar con las instalaciones locativas que cumplan con los requerimientos mínimos de habilitación.</t>
  </si>
  <si>
    <t>Dar a conocer  al personal asistencial  del servicio los protocolos de bioseguridad, manual de lavado de manos y protocolo de limpieza y desinfección.
asistencial.
Adherencia al protocolo de inserción de sondaje vesical.
Contar con la totalidad de los insumos para el cumplimiento a la adherencia del protocolo de lavado de manos.</t>
  </si>
  <si>
    <t>Adherencia al protocolo de higiene de manos
institucional.
Contar con la totalidad de los insumos para el cumplimiento a la adherencia del protocolo de lavado de manos.
Verificación del cumplimiento estricto de los protoclos de limpieza y desinfección del área.</t>
  </si>
  <si>
    <t>Seguridad del Paciente, Coordinacion Médica, Coordinacion de Enfermería, Epidemiología, Mantenimiento, Planeacion.</t>
  </si>
  <si>
    <t>Dar cumplimiento a controles al servicio de acuerdo a cronograma programado y presentar informe de avance.</t>
  </si>
  <si>
    <t>Socializar al 80% del personal asistencial del servicio, los protocolos de bioseguridad, limpieza y desinfección y manual de lavado de manos.
Reporte mensual del servicio Vs. Pedido y entrega al area de almacen.</t>
  </si>
  <si>
    <t>Aplicar listas de chequeo para la medición de adherencia manual de lavado de manos, limpieza y desinfección, normas de bioseguridad.
Dar cumplimiento a controles al servicio de acuerdo a cronograma programado y presentar informe de avance.
Socializar al 80% del personal asistencial del servicio, los protocolos de bioseguridad, limpieza y desinfección y manual de lavado de manos.
Reporte mensual del servicio Vs. Pedido y entrega al area de almacen.
Reporte de avance en mantenimiento de infraestructura frente a los planes de mejoramiento suscritos.</t>
  </si>
  <si>
    <t>Realizar medición de adherencia al protocolo de higiene de manos, Dar a conocer  al personal asistencial  del servicio de urgencias los protocolos de bioseguridad, manual de lavado de manos y protocolo de limpieza y desinfección, Medir la adherencia del protocolo de limpieza y desinfección manual de lavado de manos y protocolo de normas de bioseguridad del servicio.</t>
  </si>
  <si>
    <t>Evaluar y medir adherencia al protocolo de canalización de vena al personal de enfermería.</t>
  </si>
  <si>
    <t>La inserción de los catéteres intravenosos sin aplicación de técnicas asépticas.</t>
  </si>
  <si>
    <t>Infección local.
Formación de abscesos.</t>
  </si>
  <si>
    <t>Adherencia al protocolo de canalización de vena al personal de enfermería.
Medir la adherencia del protocolo de lavado de manos.
Contar con la totalidad de los insumos para el cumplimiento a la adherencia del protocolo de lavado de manos y el protocolo de canalización de vena.</t>
  </si>
  <si>
    <t>Realizar la medición adherencia al protocolo de venopunción, lavado de manos y administración de medicamentos  semestralmente mediante la aplicación de lista de chequeo.
Reporte mensual del servicio Vs. Pedido y entrega al area de almacen.</t>
  </si>
  <si>
    <t>Fortalecer el contenido y aplicación de programas de inducción y re inducción al
personal encargado de realizar los procedimientos de enfermería.
Adherencia al protocolo de administración de medicamentos.</t>
  </si>
  <si>
    <t>Documentar y evaluar el proceso de inducción y re inducción del área asistencial donde se identifique el riesgo de caída.</t>
  </si>
  <si>
    <t>Verificación cumplimiento al cronograma de mantenimiento preventivo y correctivo.</t>
  </si>
  <si>
    <t>Estancias prolongadas, Complicación en el estado de salud del paciente,  Erupción cutánea (“rash”), Sangrado, Náusea y vómito severo, Diarrea, Estreñimiento, Confusión, Dificultades para respirar, alteraciones cardiacas,  Shock anafiláctico.</t>
  </si>
  <si>
    <t>Medir adherencia al protocolo de administración de medicamentos.
Vigilancia periodica de medicamentos LASA Y MAR de uso institucional.
Capacitación del programa de Farmacovigilancia al personal del servicio y Farmacia.</t>
  </si>
  <si>
    <t>Evaluación a la adherencia al protocolo de administración de medicamentos.
Seguimiento periodico a manejo de los medicamentos LASA Y MAR de uso institucional.
Medir adherencia a capacitación del programa de Farmacovigilancia al personal del servicio y Farmacia.</t>
  </si>
  <si>
    <t>Seguridad del Paciente, Coordinacion Médica, Coordinacion de Enfermería, Epidemiología, Subgerencia Administr y Financiera y Almacen</t>
  </si>
  <si>
    <t>Seguridad del Paciente, Coordinacion Médica, Coordinacion de Enfermería, Epidemiología, Subgerencia Administr y Financiera y Mantenimiento</t>
  </si>
  <si>
    <t>No información al paciente en relación con el medicamento prescrito.</t>
  </si>
  <si>
    <t>Administración errónea por denominación y/o apariencia común en los medicamentos.</t>
  </si>
  <si>
    <t>No marcaje adicional de los medicamentos de alto riesgo clínico para que sean fácilmente identificados por el personal de enfermería y se extreme el cuidado en su uso.</t>
  </si>
  <si>
    <t>Falla de identificación al ingreso del paciente.</t>
  </si>
  <si>
    <t>Procesos de captura de datos incompletos de
mala calidad o equivocados.</t>
  </si>
  <si>
    <t>Identificación de los pacientes por medio de datos diferentes a los personales, ejemplo: número de la habitación, enfermedad,
entre otros.</t>
  </si>
  <si>
    <t>Falla de identificación al ingreso del paciente en urgencia vital.</t>
  </si>
  <si>
    <t>Omisión en la aplicación de lineamientos de circulación por áreas críticas o de aislamiento u omisión en lineamientos para el traslado de pacientes con indicación de aislamiento.</t>
  </si>
  <si>
    <t>Realizar procedimientos en áreas inadecuadas o en instalaciones que están siendo inadecuadas estructuralmente.</t>
  </si>
  <si>
    <t>Identificación de los pacientes por medio de datos diferentes a los personales,
ejemplo: número de la habitación, enfermedad, entre otros.</t>
  </si>
  <si>
    <t>Errores de medicación.</t>
  </si>
  <si>
    <t>No inserción aséptica de sondas urinarias estériles.</t>
  </si>
  <si>
    <t>No marcaje adicional de los medicamentos de alto riesgo clínico para que sean fácilmente identificados por el personal de  enfermería y se extreme el cuidado en su uso.</t>
  </si>
  <si>
    <t>Traslado inapropiado del paciente.</t>
  </si>
  <si>
    <t>Infección respiratoria asociada a ventilación mecanica.</t>
  </si>
  <si>
    <t>Aplicar listas de chequeo para la medición de adherencia manual de lavado de manos, limpieza y desinfección, normas de bioseguridad.
Seguimiento a los protocolos y manuales de acuerdo a cronograma programado y presentar informe de avance.
Socializar al 80% del personal asistencial del servicio, los protocolos de bioseguridad, limpieza y desinfección y manual de lavado de manos.
Reporte mensual del servicio Vs. Pedido de insumos y entrega al area de almacen.
Reporte de avance en mantenimiento de infraestructura frente a los planes de mejoramiento suscritos.</t>
  </si>
  <si>
    <t>Administración de medicamentos por vía intravenosa de manera inadecuada.</t>
  </si>
  <si>
    <t>Progresión de la trombosis venosa profunda, Embolia pulmonar.</t>
  </si>
  <si>
    <t>Realizar la medición adherencia al protocolo de venopunción, lavado de manos y administración de medicamentos  semestralmente mediante la aplicación de lista de chequeo.
Evaluar adherencia al protocolo de administración de medicamentos.</t>
  </si>
  <si>
    <t>Caída del paciente</t>
  </si>
  <si>
    <t>Moderado</t>
  </si>
  <si>
    <t>Inadecuada evaluación del trabajo de parto y omisión en la detección de signos de estado fetal insatisfactorio.</t>
  </si>
  <si>
    <t>Orden incorrecta de la solicitud del examen.</t>
  </si>
  <si>
    <t>Realizar análisis a las fallas presentadas por el personal asistencial sobre la realización incorrecta de la toma de la muestra, manipulación y transporte a pacientes de manera trimestral para implementar acciones de mejora.  Entregar seguimiento al referente de seguridad del paciente.</t>
  </si>
  <si>
    <t xml:space="preserve">Demora en las autorizaciones por parte de la aseguradora.     </t>
  </si>
  <si>
    <t xml:space="preserve">Demora en la asignación de la  medida de protección por parte de las autoridades.             </t>
  </si>
  <si>
    <t xml:space="preserve">Condiciones socio familiares inadecuadas. </t>
  </si>
  <si>
    <t xml:space="preserve">Estancia sociales prolongadas    </t>
  </si>
  <si>
    <t xml:space="preserve">No rotación de cama.    </t>
  </si>
  <si>
    <t xml:space="preserve">Infecciones intrahospitalarias.    </t>
  </si>
  <si>
    <t xml:space="preserve">Reporte a entidades de control(envío de oficios y correos)     </t>
  </si>
  <si>
    <t>Normatividad existente no es clara o explicita para las aseguradoras.</t>
  </si>
  <si>
    <t>Formato para determinar el Impacto</t>
  </si>
  <si>
    <t>No.</t>
  </si>
  <si>
    <t>Pregunta: Si el riesgo de corrupción se materializa podría...</t>
  </si>
  <si>
    <t>Respuesta</t>
  </si>
  <si>
    <t>Sí</t>
  </si>
  <si>
    <t>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</si>
  <si>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</si>
  <si>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</si>
  <si>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</si>
  <si>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</si>
  <si>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</si>
  <si>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</si>
  <si>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</si>
  <si>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</si>
  <si>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</si>
  <si>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</si>
  <si>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</si>
  <si>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</si>
  <si>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</si>
  <si>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</si>
  <si>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</si>
  <si>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</si>
  <si>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</si>
  <si>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</si>
  <si>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 preguntas afirmativas</t>
  </si>
  <si>
    <t>Total preguntas negativas</t>
  </si>
  <si>
    <t>PROBABILIDAD</t>
  </si>
  <si>
    <t>NIVEL</t>
  </si>
  <si>
    <t>DESCRIPTOR</t>
  </si>
  <si>
    <t>DESCRIPCIÓN</t>
  </si>
  <si>
    <t>FRECUENCIA</t>
  </si>
  <si>
    <t>Raro</t>
  </si>
  <si>
    <t>El evento puede ocurrir solo en circunstancias excepcionales</t>
  </si>
  <si>
    <t>No se cree que el evento pueda ocurrir. Sólo podría pasar algo así en circunstancias excepcionales (cada 5 a 30 años)</t>
  </si>
  <si>
    <t>Improbable</t>
  </si>
  <si>
    <t>El evento puede ocurrir  en algún  momento.</t>
  </si>
  <si>
    <t>No se espera que ocurra o que se repita, pero potencialmente podría pasar (cada 2 a 5 años)</t>
  </si>
  <si>
    <t>Posible</t>
  </si>
  <si>
    <t>Puede ocurrir ocasionalmente. Ha ocurrido en el pasado y es posible que vuelva a pasar (cada año)</t>
  </si>
  <si>
    <t>uno a dos años</t>
  </si>
  <si>
    <t>Probable</t>
  </si>
  <si>
    <t>El evento probablemente ocurrirá en la mayoría de las circunstancias.</t>
  </si>
  <si>
    <t>Probablemente ocurrirá y se repetirá en muchas circunstancias (varias veces al año)</t>
  </si>
  <si>
    <t>Casi Seguro</t>
  </si>
  <si>
    <t>Se espera que el evento ocurra en la mayoría de las circunstancias.</t>
  </si>
  <si>
    <t>“Se espera que ocurra y se repita en cortos períodos de tiempo (todas las semanas o meses)</t>
  </si>
  <si>
    <t>IMPACTO</t>
  </si>
  <si>
    <t>Insignificante</t>
  </si>
  <si>
    <t>Gestión y corrupción: Si el hecho llegara a presentarse, tendría consecuencias o efectos mínimos sobre los procesos.</t>
  </si>
  <si>
    <t>Asistenciales: Pacientes sin daño ni aumento del nivel de cuidados o estadía</t>
  </si>
  <si>
    <t>Menor</t>
  </si>
  <si>
    <t>Gestión y corrupción: Si el hecho llegara a presentarse, tendría bajo impacto o efecto sobre los procesos.</t>
  </si>
  <si>
    <t>Asistenciales: Pacientes que requieren mayor nivel de cuidados incluyendo: Primeros auxilios, Nueva evaluación, Estudios adicionales, Derivación a otro médico</t>
  </si>
  <si>
    <t>Gestión y corrupción: Si el hecho llegara a presentarse, tendría mediana consecuencias o efectos sobre los procesos.</t>
  </si>
  <si>
    <t>Asistenciales: Pacientes con reducción permanente y significativa de función (sensitiva, motora, fisiológica o psicológica) no relacionada con el curso natural de la enfermedad y que difiere de la evolución esperada o que requiere aumento del tiempo de internación como consecuencia del incidente o intervención quirúrgica</t>
  </si>
  <si>
    <t>Mayor</t>
  </si>
  <si>
    <t>Gestión y corrupción: Si el hecho llegara a presentarse, tendría altas consecuencias o efectos sobre los procesos.</t>
  </si>
  <si>
    <t>Asistenciales: Pacientes con pérdida mayor y permanente de función (sensitiva, motora, fisiológica o psicológica) no relacionada con el curso natural de la enfermedad y que difiere de la evolución esperada</t>
  </si>
  <si>
    <t>Catastrófico</t>
  </si>
  <si>
    <t>Gestión y corrupción: Si el hecho llegara a presentarse, tendría desastrosas consecuencias o efectos sobre los procesos.</t>
  </si>
  <si>
    <t>Asistenciales: Muerte no relacionada con el curso natural de la enfermedad y que difiere de la evolución esperada</t>
  </si>
  <si>
    <t xml:space="preserve">Elaboración de minuta contractual con errores de digitación o realización de otrosi modificatorio </t>
  </si>
  <si>
    <t>Gestión</t>
  </si>
  <si>
    <t xml:space="preserve">
Contar con la totalidad de los insumos para el cumplimiento a la adherencia del protocolo de lavado de manos. (importante que el area de almacen facilite los insumos para el cumplimiento del proceso y protocolos establecidos por norma)
</t>
  </si>
  <si>
    <t xml:space="preserve">
Contar con las instalaciones locativas que cumplan con los requerimientos mínimos de habilitación.</t>
  </si>
  <si>
    <t>Omisión en la higiene de manos según los 5 momentos de la OMS .  2 Infección respiratoria asociada a ventilación mecanica.</t>
  </si>
  <si>
    <t>Seguridad del Paciente, Coordinacion Médica, Coordinacion de Enfermería, Epidemiología, Mantenimiento, Planeacion. Almacen   + periodicidad se debe llevart a cabo de manera trimestral + la evidencia esta asociada a la lista de chequeo de medición de adherencia, se tendra en cuenta solicitud de insumos</t>
  </si>
  <si>
    <t>Aplicar listas de chequeo para la medición de adherencia manual de lavado de manos, limpieza y desinfección, normas de bioseguridad.
Dar cumplimiento a controles al servicio de acuerdo a cronograma programado y presentar informe de avance.
Socializar al 80% del personal asistencial del servicio, los protocolos de bioseguridad, limpieza y desinfección y manual de lavado de manos.
. Pedido y entrega al area de almacen.
Reporte de avance en mantenimiento de infraestructura frente a los planes de mejoramiento suscritos.</t>
  </si>
  <si>
    <t>Gestión de  Atención en Urgencias.</t>
  </si>
  <si>
    <t xml:space="preserve">Gestion Documental </t>
  </si>
  <si>
    <t>Deterioro documental y pérdida de información</t>
  </si>
  <si>
    <t xml:space="preserve">Gestión </t>
  </si>
  <si>
    <t>1- Demandas para la entidad por no presentar la información oportuna.
2- Auditorias por parte de los entes de control, procuraduria, contraloria y fiscalia, archivo general de la nación.</t>
  </si>
  <si>
    <t>Pregunta: Si el riesgo de Gestión se materializa podría...</t>
  </si>
  <si>
    <t>Planeacion, Subgerencia Administrativa y Financiera, Control interno de gestión.
Tecnico administrativa de planta</t>
  </si>
  <si>
    <t xml:space="preserve">Registro </t>
  </si>
  <si>
    <t>Zona de Riesgo</t>
  </si>
  <si>
    <t xml:space="preserve">1-insuficiencia en la dotación de equipos tecnologicos, (sofware, y  hardware). 
2- instalaciones inadecuadas de acuerdo a la normatividad
3- condiciones ambientales inadecuadas, presencia de organismos extraños (acaros,insectos etc). </t>
  </si>
  <si>
    <t xml:space="preserve">elaborar un  informe donde se detalle el estado fisico de la documentacion,  de las instalaciones locativas del archivo ante la mesa de trabajo.
2- presentar solicitud escrita donde se evidencia la necesidad de implementar recursos tecnologicos que pemitan el cumplimiento del objetivo del proceso.
</t>
  </si>
  <si>
    <t>Informe en medio fisico ante la mesa de trabajo.
Solicitud escrita de las necesidades tecnologicas y del talento humano.</t>
  </si>
  <si>
    <t>Desviación de la función disciplinaria por acción u omisión para beneficio de un tercero o de si mismo.</t>
  </si>
  <si>
    <t xml:space="preserve">1- Falta de objetividad e imparcialidad en el desarrollo de la función disciplinaria. 
2- Violación del debido proceso. </t>
  </si>
  <si>
    <t xml:space="preserve">1-Emisión de fallos contrarios a la ley. 
2-Vulneración de derechos del implicado. 
3- Pérdida de credibilidad de la Institución. </t>
  </si>
  <si>
    <t>Bajo</t>
  </si>
  <si>
    <t>bajo</t>
  </si>
  <si>
    <t xml:space="preserve">1-  Desarrollar el proceso  Disciplinario dando cumplimiento a todas las etapas del mismo, de manera objetiva. 
2- Realizar auditorias a cada uno de los procesos adelantados. </t>
  </si>
  <si>
    <t xml:space="preserve">Informe de Gestión de la vigencia </t>
  </si>
  <si>
    <t xml:space="preserve">Oficina de Control Interno Disciplinario - Periodicidad.- de acuerdo a los términos del proceso. </t>
  </si>
  <si>
    <t xml:space="preserve">Gestion </t>
  </si>
  <si>
    <t xml:space="preserve">Sanciones legales investigación disciplinaria     pérdida de imagen institucional.       
2- intervencion de los entes de control (secretaria de salud, supersalud, procuraduria y fiscalia).            </t>
  </si>
  <si>
    <t>2,Envio de correo electronico institucional de reiteración antes de la fecha de vencimiento. 
3,Mencionar en el comité de PQRS los responsables y la fecha limite de entrega de respuesta.</t>
  </si>
  <si>
    <t>1- revisar la base de datos1 vez a la semana, para verificar la fecha limite de envio de respuesta por parte del area responsable 
2- presentar listado de quejas y reclamos que no han sido contestadas ante el comite de PQRS.</t>
  </si>
  <si>
    <t>Profesional en Trabajo Social/SIAU, area administrativa y area asistencial.</t>
  </si>
  <si>
    <t>base de datos actualizada de PQRS, cada 8 dias.
Informe Trimestral de PQRS.</t>
  </si>
  <si>
    <t>Producción de quemaduras en la piel con la aplicación de electroestimulación y/o termoterapia.</t>
  </si>
  <si>
    <t>1- Demandas para la entidad.
2- Afectación de la imagen de la entidad.</t>
  </si>
  <si>
    <t>1- Deterioro de las almohadillas que cubren los electrodos.
2- Insuficiente humedificacion de las almohadillas en agua para la conducción de la corriente.
3- Contacto directo del electrodo con la piel.
4- Paquete caliente no tenga las suficientes tohallas para aislar el calor al contacto con la piel.</t>
  </si>
  <si>
    <t>1- Correcta colocación de electrodos de acuerdo al protocolo de electroestimulación.
2- Verificación constante del estado de las almohadillas.
3- Valorar  adecuadamente el estado de la piel del paciente.
4-Dotacion por parte de la administracion de toallas para la colocacion de los paquetes.</t>
  </si>
  <si>
    <t>1- Concientizacion del adecuado manejo de los equipos por parte de los funcionarios responsables.
2- Cambio periodico de las almohadillas de contacto.
3- Registrar en la historia clinica los hallazgos en la piel del paciente.
4- Pasar las necesidades de toallas a la Sub Gerencia Administrativa y Financiera.</t>
  </si>
  <si>
    <t>Profesionales del servicio.
Coordinacionn del servicio.
Subgerencia Administrativa y Financiera.</t>
  </si>
  <si>
    <t>Listas de chequeo de utilizacion de equipos.
Notificaciones de PQRS.
Oficios de necesidades.</t>
  </si>
  <si>
    <t>1.Debilidad en  la contratación de especialistas exclusivo para la atención de consulta externa.
2. El costo efectividad no satisface el recurso economico que se necesita para la contratación de especialistas.</t>
  </si>
  <si>
    <t xml:space="preserve">1.solicitar el requerimiento de mas especialistas que contribuya al mejoramiento de la prestación de servicios en el área de consulta externa.
2.evaluar con el área de costos las estrategias que permitan la contratacion de los especialita de manera costo efectiva.
</t>
  </si>
  <si>
    <t>Coordinación consulta externa</t>
  </si>
  <si>
    <t>Multiples ocupaciones de los responsables para dar respuestas a la solicitud.
2- Rotacion del personal administrativo, asistencial con mucha frecuencia.</t>
  </si>
  <si>
    <t xml:space="preserve">Gestión Ambiental </t>
  </si>
  <si>
    <t>1- Sanciones e investigaciones  legales
2- Contaminacion ambiental
3- Riesgo para la salud</t>
  </si>
  <si>
    <t>1- Deficiencia presupuestal 
2-  En el departamento no se cuenta con una empresa que preste los servicios de recolecion de  residuos quimicos</t>
  </si>
  <si>
    <t xml:space="preserve">mayor </t>
  </si>
  <si>
    <t xml:space="preserve">Moderado </t>
  </si>
  <si>
    <t>1- llevar ante el comité GAGAS la necesidad de la signacion del recurso para la disposición final de los residuos quimicos .
2- Presentar la necesidad ante la empresa  Ambientar S.A.  E.S.P. para  habilitar el servicio de disposición final de residuos quimicos.</t>
  </si>
  <si>
    <t xml:space="preserve">Gerencia y Subgerencia Administrativa
copasst </t>
  </si>
  <si>
    <t xml:space="preserve">1- Oficio de notificacion
2- Acta de  comité GAGAS
3- REGISTRO DE RH1
4- Solicitud a la empresa de servicio de aseo (Ambientar S.A.) 
</t>
  </si>
  <si>
    <t>Gestion de atencion del paciente por fisioterapia</t>
  </si>
  <si>
    <t>Deficiencia en el numero de especialistas disponibles para la atencion exclusiva de consulta externa.</t>
  </si>
  <si>
    <t>1. Insatisfacción del usuario en la prestacion del servicio.
2. PQR.Area de consulta externa 
3. Falta de oportunidad en atención.
4. alteracion  negativa en los indicadores  de producción y oportunidad.
5.afectacion de la imagen misional de la entidad. 
6.Cambio en la actitud de atención por parte del especialista frente al usuario por carga laboral.
7.Posibles errores en valoración y  diagnostico medico.</t>
  </si>
  <si>
    <t>1.Establecer un canal de comunicación atreves de comites de seguridad del paciente y de calidad  en donde se exponga la necesidad de la contratacion de mas especialistas.
2. realizar demanda inducida para el servicio de consulta externa mediante los medios de comunicación disponibles para el hospital (facebook, pagina web de la entidad )</t>
  </si>
  <si>
    <t>1. Solicitud escrita de la necesidad.
2. actas de los comites.
3.correo institucional.
4. Información que se soporta en la pagina web del hospital.</t>
  </si>
  <si>
    <t xml:space="preserve">Gestion del Talento Humano </t>
  </si>
  <si>
    <t xml:space="preserve">Presentación de documentos falsos para la postulación a un cargo o vacante laboral </t>
  </si>
  <si>
    <t xml:space="preserve">Inadecuada  aplición del proceso de selección de personal, adoptado por la entidad. </t>
  </si>
  <si>
    <t>*Demandas 
*Pérdidas economicas
*Perdida de transparencia. 
* Reprocesos
* Intervención de los entes de control</t>
  </si>
  <si>
    <t xml:space="preserve">* Establecer controles para la verificación de la  documentación, confirmación y validación de los titulos academicos </t>
  </si>
  <si>
    <t xml:space="preserve">Socializar e implementar el instructivo para  vinculación de personal ( socialización en junio y diciembre ) </t>
  </si>
  <si>
    <t xml:space="preserve">1- documento instructivo de vinculación
2- lista de chequeo de documentos requeridos para postulación al cargo </t>
  </si>
  <si>
    <t xml:space="preserve">Cordinador del proceso del  Talento Humano </t>
  </si>
  <si>
    <t xml:space="preserve">abril, agosto, diciembre </t>
  </si>
  <si>
    <t>No Riesgo</t>
  </si>
  <si>
    <t>Listado de asistencia capacitación 
plan de mejoramiento
resultado de autoevaluación</t>
  </si>
  <si>
    <t xml:space="preserve">informe del prsupuesto para contratación 
Informe plan de comunicaciones
evidencias utilización medios audiovisuales </t>
  </si>
  <si>
    <t xml:space="preserve">Protocolo de adherencia del paciene </t>
  </si>
  <si>
    <t>Protocolo de adherencia de caida del paciente</t>
  </si>
  <si>
    <t xml:space="preserve">Lista de chequeo,
protocolo manual de adherencia  lavado de manos 
reporte avance de mantenimiento </t>
  </si>
  <si>
    <t xml:space="preserve">listado de socialización al personal 
Reporte mensual entregado al almacen </t>
  </si>
  <si>
    <t>Cronograma Programado
informe de avance</t>
  </si>
  <si>
    <t xml:space="preserve">Lista de chequeo, manual de adherencia 
</t>
  </si>
  <si>
    <t xml:space="preserve">Informe de avance 
listado de asistencia al personal capacitado en los protocolos de bioseuridad </t>
  </si>
  <si>
    <t>Reporte de avance en mantenimiento de infraestructura</t>
  </si>
  <si>
    <t>Gestión de Laboratorio Clínico</t>
  </si>
  <si>
    <t>Coordinación de  Laboratorio.</t>
  </si>
  <si>
    <t xml:space="preserve">Libro de control y seguimiento
formato de reporte de incidente  </t>
  </si>
  <si>
    <t>Listado de asistencia a socialización protocolos de bioseguridad</t>
  </si>
  <si>
    <t>Listas de chequeo</t>
  </si>
  <si>
    <t>listado de asisitecncia a capacitación</t>
  </si>
  <si>
    <t>listado de asistencia socilaización
manual protocolode adherencia 
Evaluación área asistencial</t>
  </si>
  <si>
    <t>Mal procedimiento para la  toma de muestra</t>
  </si>
  <si>
    <t>Alto</t>
  </si>
  <si>
    <t>Periodo de ejecución</t>
  </si>
  <si>
    <t>abril, agosto diciembre</t>
  </si>
  <si>
    <t>Control Interno de Gestiòn</t>
  </si>
  <si>
    <t xml:space="preserve"> No contar con evidencia , para soportar los resultados en la evaluación independiente de la OCI, informes del proceso de auditoria y otros seguimientos
que permitan generar las recomendaciones para el mejoramiento continuo de la ESE y sus procesos.</t>
  </si>
  <si>
    <t xml:space="preserve">1. Procesos o procedimientos no adoptados por la entidad.
2. Desconocimiento por parte de los lideres y responsables de los procesos de las evidencias con las que deben contar.
3. No contar con la aprobaciòn del Plan Anual de Auditorias .
4. Agendar actividades solicitadas por los  Entes de Control en fechas programadas que obligan desplazar la auditoria.
5. No conocer los procesos Institucionales.
6.No contar con la herramienta para desarrollar la auditoria.
7.Deficiente personal para realizaciòn de auditorias. </t>
  </si>
  <si>
    <t>*Incumplimiento de  objetivos y metas establecidos.
*Sanciones legales 
*Pérdidas economicas
*Perdida de transparencia. 
* Reprocesos.</t>
  </si>
  <si>
    <t>* Realizaciòn comitè Comitè de Coordinaciòn de Control Interno para la aprobaciòn del  Plan Anual de Auditorias.
*Realizaciòn de Cronograma para la  presentaciòn de informes institucionales . 
*Realizaciòn de Auditorias y notificados al Gerente y Lider de procesos.</t>
  </si>
  <si>
    <t>* Acta de Comitè de Coordinaciòn de Control Interno, aprobaciòn de Plan Anual de Auditoriìas.
* Cronograma de Auditorias e informes a rendir durante la vigencia.
* Notificaciòn de informes finales a la gerencia y Lideres de procesos auditados.</t>
  </si>
  <si>
    <t xml:space="preserve">Presentaciòn de informes institucionales, realizaciòn de auditorias integrales con el àrea de Calidad,  de acuerdo al cronograma del  Plan Anual de auditorias,   aprobados en el Comitè de Coordinaciòn de Control Interno, notificados al Gerente y lideres de procesos auditados una vez se realicen los informes, finales. Teniendo como herramienta el sotfware Almera. </t>
  </si>
  <si>
    <t>Responsable: Jefe de Control Interno de Gestiòn y Calidad</t>
  </si>
  <si>
    <t>1. Realizar medición de adherencia al protocolo de higiene de manos,  limpieza y desinfección, manual de lavado de manos y protocolo de normas de bioseguridad del servicio (dos veces en el año junio y diiembre 2020 (personal capacitado )
 2. Adherencia al protocolo de inserción de sondaje vesical. (personal capacitado )</t>
  </si>
  <si>
    <t xml:space="preserve">Gestión Referencia y contrareferencia </t>
  </si>
  <si>
    <t xml:space="preserve">* Estancias prolongadas 
+ Desgaste financiero y  administrativo 
* sanciones de los entes de control 
* dilatacion del proceso de remsión para una atención oportuna y continua </t>
  </si>
  <si>
    <t xml:space="preserve">1- Falta  de guias médicas 
2- falta de revisión  del formato de remsión por parte de los especialistas y médico auditor </t>
  </si>
  <si>
    <t xml:space="preserve">1- Médico auditor 
2- Coordinacion de referencia </t>
  </si>
  <si>
    <t xml:space="preserve">1- Firma del médico auditor en el formto de remisión 
2- Informe de los hallazgos encontrados </t>
  </si>
  <si>
    <t>* Revisión diaria de las remisiones y acompañamiento en las rondas de especialistas  por parte del médico auditor.</t>
  </si>
  <si>
    <t xml:space="preserve">Falta de pertinencia médica en la solictud de remision </t>
  </si>
  <si>
    <t>Debilidad en la generación y veracidad de la información en vigilancia en salud pública</t>
  </si>
  <si>
    <t>1. La falta de notificacación de los eventos de interes en salud pública.               2.No actualización de la información de los pacientes al ingreso de la institución.</t>
  </si>
  <si>
    <t>1.Incumplimiento de los lineamientos en Salud Pública.
2.Sanción por entes de control.
3. La falta de información es una barrera para generar politicas públicas.</t>
  </si>
  <si>
    <t>Pregunta: Si el riesgo de gestión  se materializa podría...</t>
  </si>
  <si>
    <t>mayor</t>
  </si>
  <si>
    <t>1. La realización de las rondas por los servicios asistenciales en busqueda de EISP hechas por el personal tecnico del proceso.
2.Oficiar a la coordinación medica y a la subgerencia reiterando el compromiso con la vifglancia en salud pública.</t>
  </si>
  <si>
    <t>1,Epidemiologia.
2,Coordinación medica
3,Subgerencia de Servicos de Salud.</t>
  </si>
  <si>
    <t>1, Oficios enviados a las áreas correspondientes.(Coordianción medica, facturación, subgerencia de serviciosde salud.)
2,Formato de registro de busqueda de eventos de interes en salud pública.
3,Información a traves del correo institucional.</t>
  </si>
  <si>
    <t>Rondas  por los servicios asistenciales se realizan de lunes a viernes.
Notificación a coordinaciones se realizan de manera mensual</t>
  </si>
  <si>
    <t xml:space="preserve">El POAI, se encuentra en proceso de construcción durante el mes de abril y mayo, por lo tanto la lista de asistencia a la socialización no se presentó en el primer avance de seguimiento. </t>
  </si>
  <si>
    <t>Extremo</t>
  </si>
  <si>
    <t xml:space="preserve">Estadistica </t>
  </si>
  <si>
    <t>No se cuenta con la informacion para generar el reporte de la Resolución 4505, a travez del aplicativo Dinamica Gerencial. NET el cual se requiere presentar de manera mensual a las diferentes EPS.</t>
  </si>
  <si>
    <t xml:space="preserve">1- El modulo para captura de la informacion 4505 se encuentra deshabilitado,
2- Falta de capacitacion para el personal responsable del cargue de la informacion </t>
  </si>
  <si>
    <t>Auditorias y planes de mejoramiento, por parte del diferentes EPS</t>
  </si>
  <si>
    <t>Reportar de manera escrita al area de sistemas que en modulo de generacion del informe 4505, no se observa el ingreso de la respectiva información.
2-Solicitud escrita de capacitacion en el aplicativo Dinamica Gerencial. NET sobre 4505 al personal responsable de su ingreso.</t>
  </si>
  <si>
    <t>Oficios, correos institucionales, notificación digital mediante correo institucional al area de planeación.</t>
  </si>
  <si>
    <t xml:space="preserve">Facturación </t>
  </si>
  <si>
    <t>Los ingresos abiertos generan errores en los suministros de medicamentos, solicitudes de servicios causando desorden interno afectando los procesos de autorizacion de cada servicio</t>
  </si>
  <si>
    <t xml:space="preserve">Mensual </t>
  </si>
  <si>
    <t xml:space="preserve">tecnico administrtivo de facturación </t>
  </si>
  <si>
    <t xml:space="preserve">Plantilla de seguimiento d ingresos semanal </t>
  </si>
  <si>
    <t>Actualizacion del proceso de facturacion y seguimiento continuo al proceso.
1.El admisionista no presenta constancia de prestacion de servicio al facturador una vez se indica la salida del servicio del usuario
2. El personsonal asistencial no genera justificacion de servicios a tiempo ni devoluciones de medicamentos o insumos no suministrados al paciente.</t>
  </si>
  <si>
    <t xml:space="preserve">1-detrimento patrimonial
2-Proccesoso sancionatorios 
Auditorias entes de control 
</t>
  </si>
  <si>
    <t>Realizar actualizacion del proceso de facturacion. Generar listado de ingresos generados por usuario mensualmente,  donde se pueda identificar los factores por los cuales no se realizo el cierre de los ingresos a tiempo.</t>
  </si>
  <si>
    <t xml:space="preserve">1-generar informe donde se indique motivo del no cierre de ingresos mensual
2-Planilla de ingreso mensual </t>
  </si>
  <si>
    <t xml:space="preserve">Solicitar al área de sistemas la hablitación del 1-modulo de captura de los datos necesarios para el cumplimiento de la res. 4505
2- Solicitar al área de sistemas la capacitación del personal responsable del ingreso de la informacion de la res. 4505 al aplicativo Dinamica Gerencial.NET del modulo de captura de los datos necesarios para el cumplimiento de la res. 4505
</t>
  </si>
  <si>
    <t xml:space="preserve">concertar </t>
  </si>
  <si>
    <t xml:space="preserve">concertar con lider del proceso </t>
  </si>
  <si>
    <t>Gestión Biomédica</t>
  </si>
  <si>
    <t xml:space="preserve">Inadecuado funcionamiento de equipo biomédico </t>
  </si>
  <si>
    <t>•Capacidad operativa, de recursos y elementos de repuesto e insumos insuficientes para el funcionamiento del equipo y el adecuado desarrollo de las actividades de mantenimiento preventivos y/o correctivos 
• Ingreso del equipo al servicio sin el debido proceso de capacitacion y no adherencia de las especificaciones técnicas para su adecuado funcionamiento y cuidado por parte del personal asistencial</t>
  </si>
  <si>
    <t xml:space="preserve">• Aumento de costos, tiempo en repuestos y/o parada del equipo
•inconformidades y alteración de los tiempos de la atención en el servicio.
•Daño anticipado de los equipos </t>
  </si>
  <si>
    <t>1 . Implementar el formato que el personal asistencial debe notificar de manera inmediata las fallas presentadas, registrarlas y reportarlas  referente al daño con los equipos  mediante el formato de solicitud de reportes de mantenimietno.
2 .  Medición de adherencia sobre el uso del equipo biomédico, cuidado y desinfección . Dar capacitaciones al mayor personal asistencial posible con el fin de explicar el uso correcto, sencibilizar y crear la cultura del cuidado de los equipos biomédicos .Registrar toda la documentación necesaria sobre las capacitaciones socializadas.</t>
  </si>
  <si>
    <t>1 . Realizar análisis y seguimiento a las fallas reportadas por el personal asistencial  con los equipos biomédicos, socializar las fallas en el comite de seguridad del paciente  de manera trimestral para implementar acciones de mejora.
2 .Capacitar al personal sobre el uso y cuidado de los equipos con el fin de crear la cultura de cuidado de los equipos biomédicos. Según el cronograma de capacitaciones establecido.
3. Revisar la ejecución del cronograma de mantenimientos preventicos y/o correctivos que se cumpla en las fechas establecidas. Formular lista de mantenimientos correctivo  1 vez al mes y notificar al coordinador de enfermeria, el personal del servicio evaluado, los hallazgos encontrados si los corectivos fueron por mal uso.</t>
  </si>
  <si>
    <t xml:space="preserve">Ingeniero líder del proceso de técnovigilancia y empresa contratista desinado a realizar mantenimientos de equipos biomédicos </t>
  </si>
  <si>
    <t>1-Reportes de mantenimiento, lista de asistencia a capacitaciones, actas de comité de tecnovigilancia
2-En el primer trimestre del año 2020 se han atendidos a los mantenimientos correctivos reportados por los servicios. 
Se anexa documentos del cronograma de mantenimiento para el año 2020,  y documento de mantenimientos corectivos a corte de marzo de 2020 los reportes se encuetran en las hojas de vida de los equipos biomédicos.</t>
  </si>
  <si>
    <t xml:space="preserve"> revisión diaria por parte  del médico auditor y/o coordinador médico ; informe trimestral de los hallazgos encontrados </t>
  </si>
  <si>
    <t>trimestral</t>
  </si>
  <si>
    <t xml:space="preserve">1. Rondas diarias por los servicios realizando busqueda de eventos de interes en salud pública.
2.Notificar a la coordinación y la subgerencia la no notificación de eventos de interes en salud pública por parte de los médicos.  Notificaión mensual </t>
  </si>
  <si>
    <t xml:space="preserve">Marzo, junio, septiembre, diciembre </t>
  </si>
  <si>
    <t>1- Notificar al personal de manera inmediata  las fallas presentadas, registrando en el libro de control y seguimiento los hechos, reportar al  referente de seguridad del paciente mediante formato  de reporte de incidente.
2- Notificación trimestral.</t>
  </si>
  <si>
    <t xml:space="preserve">1- Realizar solucitud  de los elementos necesarios para el adecuado proceso documental.
2- Solicitar el control respectivo para el manejo ambiental de los agentes extraños presentes en la documentación (fumigar, limpieza).
3-Solicitar  mejoramiento y ampliación de instalaciones locativas del archivo de la entidad </t>
  </si>
  <si>
    <t>1- Emitir todos los  autos  de conformidad con lo establecido en la Ley 734 de 2002 y demás normas concordantes. 
2- Notificar al presunto implicado del inicio de un proceso disciplinario con el fin de que ejerza su derecho de defensa. 
3- Realizar el informe semetral de los procesos adelantados por el área.</t>
  </si>
  <si>
    <t>Semestral</t>
  </si>
  <si>
    <t>Gestion de atención en Cirugia</t>
  </si>
  <si>
    <t>Cancelación  de
cirugias
programadas</t>
  </si>
  <si>
    <t xml:space="preserve">1-Daño en el autoclave 
2-Falta de insumos vitales del servicio 
3- Ausencia del paciente
</t>
  </si>
  <si>
    <t>1-represamiento de los pacientes
2-Complicaciones en el estado de salud del paciente 
3-Perdida en la oportunidad quirurugica de otros pacientes 
4-Estancias prolongadas del paciente
5-Glosas y demora en el recaudo</t>
  </si>
  <si>
    <t xml:space="preserve">1-Solicitud del mantenimiento anual preventivo y correctivo del matachana e instrumental quirurgico
2- solicitud de los insumos requeridos para las actividades programadas semanal 
3- confirmación telefonica; con registro en el modulo de programación de cirugia diaria </t>
  </si>
  <si>
    <t>Anual, semanal , diario</t>
  </si>
  <si>
    <t xml:space="preserve">Socializar la importancia de garantizar el mantenimiento preventivo de la autoclave para ser incluido dentro del prsupuesto anual
2- Articulación de Almacen y suministro, farmacia , y el área de cirugia para garantizar la adquisición de la necesidad 
3-Llamar diarimente a los pacientes programados para procdimientos quirurgicos </t>
  </si>
  <si>
    <t>Lider del proceso de atención en cirugia</t>
  </si>
  <si>
    <t xml:space="preserve">notificación a la subgrencia administrativa con la necesidad del mantenimiento preventvo y correctivo
2- Notificación de insumos rqueridos anualmente, y semanalmente al ára de almacen y farmacia
3-Registro de comunicación telefonica de pacientes a diario </t>
  </si>
  <si>
    <t>1-Informe de avance
2-Protocolo de normas de bioseguridad</t>
  </si>
  <si>
    <t>Deterioro y daños en activos (equipos de computo) por mala manipulacion de personal ajeno al área de de sistemas.</t>
  </si>
  <si>
    <t>Bajo sentido de pertenencia</t>
  </si>
  <si>
    <t xml:space="preserve">Cordinación area de  informatica y sistemas </t>
  </si>
  <si>
    <t xml:space="preserve">Modereda </t>
  </si>
  <si>
    <t>Gestión de Informatica</t>
  </si>
  <si>
    <t>Anual</t>
  </si>
  <si>
    <t>Cuatrimestral</t>
  </si>
  <si>
    <t>1- Notificar a la alta dirección la asignacion presupuestal para la disposicion final de los  residuos.
2- Presentar observación a  la empresa de servicio  de aseo (Ambientar s.a.)sobre  la viabilidad de la prestacion del servicio en la region.</t>
  </si>
  <si>
    <t xml:space="preserve">Bimestral </t>
  </si>
  <si>
    <t>1-Detrimento patrimonnial 
2-Investigación disciplinaria</t>
  </si>
  <si>
    <t>Verificaion y Observacion de acuerdo a plan de mantenimiento</t>
  </si>
  <si>
    <t xml:space="preserve">
1- Sensibilización a los Usuarios
2- Inatalacion y puesta en marcha del respaldo</t>
  </si>
  <si>
    <t>equipo instalado
Halllazgo evidenciado</t>
  </si>
  <si>
    <t>Control Interno Disciplinaro</t>
  </si>
  <si>
    <t>Mal procedimiento para la  toma de muestras</t>
  </si>
  <si>
    <t>Incumplimiento en la contratacion para la disposicion final de los residuos peligrosos generados en la institucion</t>
  </si>
  <si>
    <t>Debilidad en la generación y veracidad en la información de vigilancia en salud pública</t>
  </si>
  <si>
    <t xml:space="preserve">Gobierno Digital </t>
  </si>
  <si>
    <t xml:space="preserve">Publicación de información en página web y redes sociales de manera extemporánea </t>
  </si>
  <si>
    <t>*Entrega o envío de información fuera de los términos de ley, por parte de las áreas responsables de la retroalimentación de la página web.                                                                *Desconocimiento por parte del personal de la entidad sobre la normatividad que rige la divulgación de información pública nacional.</t>
  </si>
  <si>
    <t xml:space="preserve">baja </t>
  </si>
  <si>
    <t>Archivo en excel de la Matriz de Evaluación y Seguimiento a la Implementación de la Ley 1712 o Ley de Transparencia.</t>
  </si>
  <si>
    <t>Lider del proceso de gobierno en Linea</t>
  </si>
  <si>
    <t xml:space="preserve">Trimestral </t>
  </si>
  <si>
    <t xml:space="preserve">Gestión de Contabilidad </t>
  </si>
  <si>
    <t xml:space="preserve">Julio y Diciembre </t>
  </si>
  <si>
    <t xml:space="preserve">1- Realizar la cpacitación en ley de trasparencia para el segundo semestre Vig 2020.
2- Realizar seguimiento a las publicaciones de la página web de acuerdo a la periodicidad establecida en la Ley 1712 o Ley de Transparencia. </t>
  </si>
  <si>
    <t>*Realizar 1 capacitación en el mes de julio  a todo el personal de la entidad sobre la Ley 1712 o Ley de Transparencia.        *Realizar recordatorios a través del correo electrónico solicitando la información a las áreas responsables de acuerdo a los tiempos establecidos por la Ley 1712 o Ley de Transparencia</t>
  </si>
  <si>
    <t xml:space="preserve">Información institucional poco clara e inoportuna </t>
  </si>
  <si>
    <t>Información diferente entre contabilidad y las demás áreas</t>
  </si>
  <si>
    <t xml:space="preserve">1-Realizar conciliaciones con diferentes áreas que intervinen en el proceso contable
</t>
  </si>
  <si>
    <t>1-Ausencia de una política o procedimiento mediante el cual todos los hechos económicos ocurridos en cualquier dependencia del Hospital sean informados y soportados de manera oportuna a contabilidad.
2-Registro de hechos económicos sin su respectivo soporte</t>
  </si>
  <si>
    <t>Febrero, abril, julio y octubre</t>
  </si>
  <si>
    <t>1-Adoptar una política mediante la cual todos los hechos económicos, realizados en cualquier dependencia sean informados de manera oportuna al área de contabilidad.        2. el árae de contabilidad realizará las conciliaciones con todas las áreas que hagan llegar la información con el fin de ser conciliada en formato establecido para tal fin.
2- Comprobar  que el registro de los hechos económicos cuenten con sus debidos y opotunos soportes.</t>
  </si>
  <si>
    <t xml:space="preserve">Lider área Contabilidad </t>
  </si>
  <si>
    <t>1-Formato de conciliación establecido
2-Registro contable y actas de comité de sostenibilidad contable</t>
  </si>
  <si>
    <t>Sicitud de Albergues y transporte a las aseguradoras.(llamadas, correos electrónicos) 
las evidencias se presentarán en los mese s de abril, agosto, y diciembre.</t>
  </si>
  <si>
    <t xml:space="preserve">Gestión de Epidemiologia </t>
  </si>
  <si>
    <t>Inadecuado funcionamiento de equipo biomédico priorizado de acuerdo al anexo Nº3 del manual de tecnovigilancia</t>
  </si>
  <si>
    <t>Gestión de Atención al Usuario (SIAU)</t>
  </si>
  <si>
    <t>tttt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</si>
</sst>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5" x14ac:knownFonts="1">
    <font>
      <sz val="11"/>
      <color theme="1"/>
      <name val="Calibri"/>
      <family val="2"/>
      <scheme val="minor"/>
    </font>
    <font>
      <sz val="10"/>
      <name val="Arial"/>
      <family val="2"/>
    </font>
    <font>
      <sz val="11"/>
      <name val="Calibri"/>
      <family val="2"/>
    </font>
    <font>
      <b/>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theme="1"/>
      <name val="Arial"/>
      <family val="2"/>
    </font>
    <font>
      <b/>
      <sz val="10"/>
      <color theme="1"/>
      <name val="Arial"/>
      <family val="2"/>
    </font>
    <font>
      <sz val="8"/>
      <color theme="1"/>
      <name val="Arial"/>
      <family val="2"/>
    </font>
    <font>
      <b/>
      <sz val="8"/>
      <color theme="1"/>
      <name val="Arial"/>
      <family val="2"/>
    </font>
    <font>
      <b/>
      <i/>
      <sz val="11"/>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633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rgb="FFFFCC00"/>
        <bgColor indexed="64"/>
      </patternFill>
    </fill>
    <fill>
      <patternFill patternType="solid">
        <fgColor rgb="FF92D050"/>
        <bgColor indexed="64"/>
      </patternFill>
    </fill>
    <fill>
      <patternFill patternType="solid">
        <fgColor rgb="FF993300"/>
        <bgColor indexed="64"/>
      </patternFill>
    </fill>
    <fill>
      <patternFill patternType="solid">
        <fgColor rgb="FF996633"/>
        <bgColor indexed="64"/>
      </patternFill>
    </fill>
    <fill>
      <patternFill patternType="solid">
        <fgColor rgb="FFFFCC66"/>
        <bgColor indexed="64"/>
      </patternFill>
    </fill>
    <fill>
      <patternFill patternType="solid">
        <fgColor rgb="FFFF33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4" fillId="0" borderId="0" applyFont="0" applyFill="0" applyBorder="0" applyAlignment="0" applyProtection="0"/>
    <xf numFmtId="0" fontId="1" fillId="0" borderId="0"/>
    <xf numFmtId="0" fontId="1" fillId="0" borderId="0"/>
    <xf numFmtId="0" fontId="1" fillId="0" borderId="0"/>
  </cellStyleXfs>
  <cellXfs count="336">
    <xf numFmtId="0" fontId="0" fillId="0" borderId="0" xfId="0"/>
    <xf numFmtId="0" fontId="8" fillId="0" borderId="0" xfId="0" applyFont="1" applyFill="1"/>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0" xfId="0" applyFill="1"/>
    <xf numFmtId="0" fontId="0" fillId="0" borderId="2" xfId="0"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2" xfId="0" applyFill="1" applyBorder="1" applyAlignment="1">
      <alignment vertical="center" wrapText="1"/>
    </xf>
    <xf numFmtId="0" fontId="0" fillId="0" borderId="1" xfId="0" applyFill="1" applyBorder="1" applyAlignment="1">
      <alignment vertical="center" wrapText="1"/>
    </xf>
    <xf numFmtId="0" fontId="9"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wrapText="1"/>
    </xf>
    <xf numFmtId="0" fontId="0"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10" fillId="0" borderId="0" xfId="3" applyFont="1"/>
    <xf numFmtId="0" fontId="11" fillId="0" borderId="1" xfId="3" applyFont="1" applyBorder="1" applyAlignment="1">
      <alignment horizontal="center" vertical="center"/>
    </xf>
    <xf numFmtId="0" fontId="10" fillId="0" borderId="1" xfId="3" applyFont="1" applyBorder="1" applyAlignment="1">
      <alignment horizontal="center" vertical="center"/>
    </xf>
    <xf numFmtId="0" fontId="10" fillId="0" borderId="1" xfId="3" applyFont="1" applyBorder="1" applyAlignment="1">
      <alignment horizontal="left" vertical="center" wrapText="1"/>
    </xf>
    <xf numFmtId="0" fontId="10" fillId="0" borderId="1" xfId="3" applyFont="1" applyBorder="1"/>
    <xf numFmtId="0" fontId="11" fillId="0" borderId="1" xfId="3" applyFont="1" applyBorder="1"/>
    <xf numFmtId="0" fontId="11" fillId="0" borderId="3" xfId="3" applyFont="1" applyBorder="1"/>
    <xf numFmtId="0" fontId="0" fillId="2" borderId="0" xfId="0" applyFill="1"/>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0" xfId="0" applyFont="1" applyFill="1" applyAlignment="1">
      <alignment vertical="center" wrapText="1"/>
    </xf>
    <xf numFmtId="0" fontId="12" fillId="2" borderId="1" xfId="0" applyFont="1" applyFill="1" applyBorder="1" applyAlignment="1">
      <alignment vertical="center" wrapText="1"/>
    </xf>
    <xf numFmtId="0" fontId="12" fillId="2" borderId="0" xfId="0" applyFont="1" applyFill="1" applyAlignment="1">
      <alignment vertical="center" wrapText="1"/>
    </xf>
    <xf numFmtId="0" fontId="0" fillId="0" borderId="1" xfId="0" applyFill="1" applyBorder="1"/>
    <xf numFmtId="0" fontId="0" fillId="0" borderId="1" xfId="0" applyBorder="1"/>
    <xf numFmtId="0" fontId="11" fillId="0" borderId="1" xfId="3" applyFont="1" applyBorder="1" applyAlignment="1">
      <alignment horizontal="center" vertical="center"/>
    </xf>
    <xf numFmtId="0" fontId="0" fillId="0" borderId="1" xfId="0" applyFill="1" applyBorder="1" applyAlignment="1">
      <alignment horizontal="justify" vertical="center" wrapText="1"/>
    </xf>
    <xf numFmtId="0" fontId="11" fillId="0" borderId="1" xfId="3" applyFon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xf numFmtId="0" fontId="0" fillId="0" borderId="1" xfId="0" applyFill="1" applyBorder="1" applyAlignment="1">
      <alignment horizontal="center" vertical="center" wrapText="1"/>
    </xf>
    <xf numFmtId="0" fontId="0" fillId="0" borderId="3"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2" xfId="0" applyFill="1" applyBorder="1" applyAlignment="1">
      <alignment horizontal="justify" vertical="center" wrapText="1"/>
    </xf>
    <xf numFmtId="0" fontId="0" fillId="0" borderId="1" xfId="0" applyBorder="1" applyAlignment="1">
      <alignment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7" fillId="3" borderId="1" xfId="0" applyFont="1" applyFill="1" applyBorder="1" applyAlignment="1">
      <alignment horizontal="justify"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1" fillId="0" borderId="1" xfId="3" applyFont="1" applyBorder="1" applyAlignment="1">
      <alignment horizontal="center" vertic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justify" vertical="center" wrapText="1"/>
    </xf>
    <xf numFmtId="0" fontId="11" fillId="0" borderId="1" xfId="3" applyFont="1" applyBorder="1" applyAlignment="1">
      <alignment horizontal="center" vertical="center"/>
    </xf>
    <xf numFmtId="0" fontId="0" fillId="0" borderId="1" xfId="0" applyFill="1" applyBorder="1" applyAlignment="1">
      <alignment horizontal="justify"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justify" vertical="center" wrapText="1"/>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ont="1" applyFill="1" applyBorder="1" applyAlignment="1">
      <alignment horizontal="justify" vertical="center" wrapText="1"/>
    </xf>
    <xf numFmtId="0" fontId="11" fillId="0" borderId="1" xfId="3" applyFont="1" applyBorder="1" applyAlignment="1">
      <alignment horizontal="center" vertical="center"/>
    </xf>
    <xf numFmtId="0" fontId="7" fillId="3" borderId="2" xfId="0" applyFont="1" applyFill="1" applyBorder="1" applyAlignment="1">
      <alignment horizontal="center" vertical="center" wrapText="1"/>
    </xf>
    <xf numFmtId="0" fontId="7" fillId="5"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7" fillId="6"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4" xfId="0" applyFill="1" applyBorder="1" applyAlignment="1">
      <alignment vertical="center" wrapText="1"/>
    </xf>
    <xf numFmtId="0" fontId="0" fillId="0" borderId="2" xfId="0" applyFill="1" applyBorder="1"/>
    <xf numFmtId="0" fontId="0" fillId="6" borderId="1" xfId="0" applyFill="1" applyBorder="1" applyAlignment="1">
      <alignment horizontal="center" vertical="center"/>
    </xf>
    <xf numFmtId="0" fontId="11" fillId="0" borderId="1" xfId="3" applyFont="1" applyBorder="1" applyAlignment="1">
      <alignment horizontal="center" vertical="center"/>
    </xf>
    <xf numFmtId="0" fontId="11" fillId="0" borderId="1" xfId="3" applyFont="1" applyBorder="1" applyAlignment="1">
      <alignment horizontal="center" vertical="center"/>
    </xf>
    <xf numFmtId="0" fontId="0" fillId="0" borderId="3" xfId="0" applyBorder="1" applyAlignment="1">
      <alignment vertical="center" wrapText="1"/>
    </xf>
    <xf numFmtId="0" fontId="0" fillId="0" borderId="3" xfId="0" applyBorder="1"/>
    <xf numFmtId="0" fontId="11" fillId="0" borderId="1" xfId="3" applyFont="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7"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Border="1" applyAlignment="1">
      <alignment horizontal="left" vertical="center" wrapText="1"/>
    </xf>
    <xf numFmtId="0" fontId="7" fillId="9" borderId="1" xfId="0" applyFont="1" applyFill="1" applyBorder="1" applyAlignment="1">
      <alignment horizontal="center" vertical="center"/>
    </xf>
    <xf numFmtId="0" fontId="11" fillId="0" borderId="1" xfId="3"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4" xfId="0" applyFill="1" applyBorder="1" applyAlignment="1">
      <alignment horizontal="center" vertical="center"/>
    </xf>
    <xf numFmtId="0" fontId="5" fillId="7" borderId="1" xfId="0" applyFont="1" applyFill="1" applyBorder="1" applyAlignment="1">
      <alignment horizontal="center" vertical="center"/>
    </xf>
    <xf numFmtId="0" fontId="5" fillId="10" borderId="1" xfId="0" applyFont="1" applyFill="1" applyBorder="1" applyAlignment="1">
      <alignment horizontal="center" vertical="center"/>
    </xf>
    <xf numFmtId="0" fontId="10" fillId="0" borderId="1" xfId="3" applyFont="1" applyFill="1" applyBorder="1"/>
    <xf numFmtId="0" fontId="0" fillId="6" borderId="1" xfId="0" applyFont="1" applyFill="1" applyBorder="1" applyAlignment="1">
      <alignment horizontal="center" vertical="center"/>
    </xf>
    <xf numFmtId="0" fontId="0" fillId="0" borderId="1" xfId="0" applyBorder="1" applyAlignment="1">
      <alignment horizontal="center" vertical="center"/>
    </xf>
    <xf numFmtId="0" fontId="0" fillId="0" borderId="4" xfId="0" applyFill="1" applyBorder="1" applyAlignment="1">
      <alignment horizontal="center" vertical="center"/>
    </xf>
    <xf numFmtId="0" fontId="0" fillId="3" borderId="1" xfId="0" applyFont="1" applyFill="1" applyBorder="1" applyAlignment="1">
      <alignment horizontal="justify" vertical="center" wrapText="1"/>
    </xf>
    <xf numFmtId="0" fontId="0" fillId="3" borderId="3" xfId="0" applyFont="1" applyFill="1" applyBorder="1" applyAlignment="1">
      <alignment horizontal="justify" vertical="center" wrapText="1"/>
    </xf>
    <xf numFmtId="0" fontId="0" fillId="3" borderId="1" xfId="0" applyFill="1" applyBorder="1"/>
    <xf numFmtId="0" fontId="0" fillId="3" borderId="2" xfId="0" applyFont="1" applyFill="1" applyBorder="1" applyAlignment="1">
      <alignment horizontal="justify" vertical="center" wrapText="1"/>
    </xf>
    <xf numFmtId="0" fontId="0" fillId="3" borderId="1"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justify"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justify" vertical="center" wrapText="1"/>
    </xf>
    <xf numFmtId="0" fontId="2" fillId="3" borderId="3" xfId="0" applyFont="1" applyFill="1" applyBorder="1" applyAlignment="1">
      <alignment horizontal="justify"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0" fontId="0" fillId="3" borderId="2" xfId="0" applyFill="1" applyBorder="1" applyAlignment="1">
      <alignment horizontal="center" vertical="center" wrapText="1"/>
    </xf>
    <xf numFmtId="0" fontId="0" fillId="3" borderId="1" xfId="0" applyFill="1" applyBorder="1" applyAlignment="1">
      <alignment wrapText="1"/>
    </xf>
    <xf numFmtId="0" fontId="0" fillId="3" borderId="2" xfId="0" applyFill="1" applyBorder="1" applyAlignment="1">
      <alignment horizontal="center" vertical="center"/>
    </xf>
    <xf numFmtId="0" fontId="0" fillId="3" borderId="2" xfId="0" applyFill="1" applyBorder="1" applyAlignment="1">
      <alignment vertical="center" wrapText="1"/>
    </xf>
    <xf numFmtId="0" fontId="0" fillId="3" borderId="1" xfId="0" applyFill="1" applyBorder="1" applyAlignment="1">
      <alignment horizontal="justify" vertical="center" wrapText="1"/>
    </xf>
    <xf numFmtId="0" fontId="0" fillId="3" borderId="4" xfId="0" applyFont="1" applyFill="1" applyBorder="1" applyAlignment="1">
      <alignment horizontal="justify" vertical="center" wrapText="1"/>
    </xf>
    <xf numFmtId="0" fontId="0" fillId="3" borderId="2" xfId="0" applyFont="1" applyFill="1" applyBorder="1" applyAlignment="1">
      <alignment vertical="center" wrapText="1"/>
    </xf>
    <xf numFmtId="0" fontId="0" fillId="3" borderId="4" xfId="0" applyFont="1" applyFill="1" applyBorder="1" applyAlignment="1">
      <alignment horizontal="center" vertical="center" wrapText="1"/>
    </xf>
    <xf numFmtId="0" fontId="0" fillId="3" borderId="1" xfId="0" applyFont="1" applyFill="1" applyBorder="1" applyAlignment="1">
      <alignment vertical="center" wrapText="1"/>
    </xf>
    <xf numFmtId="0" fontId="0" fillId="3" borderId="3" xfId="0" applyFont="1" applyFill="1" applyBorder="1" applyAlignment="1">
      <alignment horizontal="center" vertical="center" wrapText="1"/>
    </xf>
    <xf numFmtId="0" fontId="0" fillId="3" borderId="4" xfId="0" applyFill="1" applyBorder="1" applyAlignment="1">
      <alignment vertical="center" wrapText="1"/>
    </xf>
    <xf numFmtId="0" fontId="7"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0" fillId="3" borderId="2" xfId="0" applyFill="1" applyBorder="1"/>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justify" vertical="center" wrapText="1"/>
    </xf>
    <xf numFmtId="0" fontId="0" fillId="3" borderId="2" xfId="0" applyFill="1" applyBorder="1" applyAlignment="1">
      <alignment horizontal="justify"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2" xfId="0" applyFont="1" applyFill="1" applyBorder="1" applyAlignment="1">
      <alignment horizontal="justify" vertical="center" wrapText="1"/>
    </xf>
    <xf numFmtId="0" fontId="0" fillId="3" borderId="1" xfId="0" applyFont="1" applyFill="1" applyBorder="1" applyAlignment="1">
      <alignment horizontal="justify" vertical="center" wrapText="1"/>
    </xf>
    <xf numFmtId="0" fontId="0" fillId="3" borderId="1" xfId="0" applyFill="1" applyBorder="1" applyAlignment="1">
      <alignment horizontal="justify" vertical="center" wrapText="1"/>
    </xf>
    <xf numFmtId="0" fontId="0" fillId="0" borderId="1" xfId="0" applyBorder="1" applyAlignment="1">
      <alignment horizontal="center" vertical="center" wrapText="1"/>
    </xf>
    <xf numFmtId="0" fontId="11" fillId="0" borderId="1" xfId="3" applyFont="1" applyBorder="1" applyAlignment="1">
      <alignment horizontal="center" vertical="center"/>
    </xf>
    <xf numFmtId="0" fontId="0" fillId="0" borderId="1" xfId="0" applyFont="1" applyFill="1" applyBorder="1" applyAlignment="1">
      <alignment horizontal="justify" vertical="center" wrapText="1"/>
    </xf>
    <xf numFmtId="0" fontId="6" fillId="11" borderId="1" xfId="0" applyFont="1" applyFill="1" applyBorder="1" applyAlignment="1">
      <alignment horizontal="center" vertical="center"/>
    </xf>
    <xf numFmtId="0" fontId="0" fillId="9" borderId="4" xfId="0" applyFill="1" applyBorder="1" applyAlignment="1">
      <alignment horizontal="center" vertical="center"/>
    </xf>
    <xf numFmtId="0" fontId="11" fillId="0" borderId="1" xfId="3"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9" borderId="1" xfId="0" applyFill="1" applyBorder="1" applyAlignment="1">
      <alignment horizontal="center" vertical="center"/>
    </xf>
    <xf numFmtId="0" fontId="7" fillId="12" borderId="1" xfId="0" applyFont="1" applyFill="1" applyBorder="1" applyAlignment="1">
      <alignment horizontal="center" vertical="center"/>
    </xf>
    <xf numFmtId="0" fontId="7" fillId="12" borderId="3" xfId="0" applyFont="1" applyFill="1" applyBorder="1" applyAlignment="1">
      <alignment horizontal="center" vertical="center"/>
    </xf>
    <xf numFmtId="0" fontId="0" fillId="0" borderId="1" xfId="0" applyBorder="1" applyAlignment="1">
      <alignment vertical="top"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7" fillId="13" borderId="1" xfId="0" applyFont="1" applyFill="1" applyBorder="1" applyAlignment="1">
      <alignment horizontal="center" vertical="center"/>
    </xf>
    <xf numFmtId="0" fontId="0" fillId="0" borderId="1" xfId="0" applyFill="1" applyBorder="1" applyAlignment="1">
      <alignment horizontal="justify" vertical="center" wrapText="1"/>
    </xf>
    <xf numFmtId="0" fontId="11" fillId="0" borderId="1" xfId="3" applyFont="1"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horizontal="center" vertical="center" wrapText="1"/>
    </xf>
    <xf numFmtId="0" fontId="0" fillId="14" borderId="1" xfId="0"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1" fillId="0" borderId="3" xfId="3" applyFont="1" applyBorder="1" applyAlignment="1">
      <alignment horizontal="center"/>
    </xf>
    <xf numFmtId="0" fontId="11" fillId="3" borderId="1" xfId="3" applyFont="1" applyFill="1" applyBorder="1" applyAlignment="1">
      <alignment horizontal="center"/>
    </xf>
    <xf numFmtId="0" fontId="11" fillId="15" borderId="1" xfId="3" applyFont="1" applyFill="1" applyBorder="1" applyAlignment="1">
      <alignment horizontal="center" vertical="center"/>
    </xf>
    <xf numFmtId="0" fontId="3" fillId="16" borderId="1" xfId="3" applyFont="1" applyFill="1" applyBorder="1" applyAlignment="1">
      <alignment horizontal="center" vertical="center" wrapText="1"/>
    </xf>
    <xf numFmtId="0" fontId="11" fillId="0" borderId="1" xfId="3" applyFont="1" applyBorder="1" applyAlignment="1">
      <alignment horizontal="center" vertical="center"/>
    </xf>
    <xf numFmtId="0" fontId="11" fillId="0" borderId="1" xfId="3" applyFont="1" applyBorder="1" applyAlignment="1">
      <alignment horizontal="center"/>
    </xf>
    <xf numFmtId="0" fontId="0" fillId="0" borderId="0" xfId="0" applyFill="1" applyBorder="1" applyAlignment="1">
      <alignment horizont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justify"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3" borderId="3" xfId="0" applyFont="1" applyFill="1" applyBorder="1" applyAlignment="1">
      <alignment horizontal="justify" vertical="center" wrapText="1"/>
    </xf>
    <xf numFmtId="0" fontId="0" fillId="3" borderId="4" xfId="0" applyFont="1" applyFill="1" applyBorder="1" applyAlignment="1">
      <alignment horizontal="justify" vertical="center" wrapText="1"/>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 xfId="0" applyFill="1" applyBorder="1" applyAlignment="1">
      <alignment horizontal="justify" vertical="center" wrapText="1"/>
    </xf>
    <xf numFmtId="0" fontId="0" fillId="3" borderId="3" xfId="0" applyFill="1" applyBorder="1" applyAlignment="1">
      <alignment horizontal="justify" vertical="center" wrapText="1"/>
    </xf>
    <xf numFmtId="0" fontId="0" fillId="3" borderId="3" xfId="0" applyFill="1" applyBorder="1" applyAlignment="1">
      <alignment horizontal="center" vertical="center" wrapText="1"/>
    </xf>
    <xf numFmtId="0" fontId="0"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7" fillId="0" borderId="1" xfId="0" applyFont="1" applyFill="1" applyBorder="1" applyAlignment="1">
      <alignment horizontal="center" vertical="center" wrapText="1"/>
    </xf>
    <xf numFmtId="0" fontId="0" fillId="3" borderId="2" xfId="0" applyFont="1" applyFill="1" applyBorder="1" applyAlignment="1">
      <alignment horizontal="justify" vertical="center" wrapText="1"/>
    </xf>
    <xf numFmtId="0" fontId="0" fillId="3"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17" borderId="1" xfId="0" applyFont="1" applyFill="1" applyBorder="1" applyAlignment="1">
      <alignment horizontal="center" vertical="center"/>
    </xf>
    <xf numFmtId="0" fontId="7" fillId="17"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18" borderId="1" xfId="0" applyFont="1" applyFill="1" applyBorder="1" applyAlignment="1">
      <alignment horizontal="center" wrapText="1"/>
    </xf>
    <xf numFmtId="0" fontId="14" fillId="18" borderId="1" xfId="0" applyFont="1" applyFill="1" applyBorder="1" applyAlignment="1">
      <alignment horizontal="center"/>
    </xf>
    <xf numFmtId="0" fontId="7" fillId="19" borderId="4"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19" borderId="7" xfId="0" applyFont="1" applyFill="1" applyBorder="1" applyAlignment="1">
      <alignment horizontal="center" vertical="center"/>
    </xf>
    <xf numFmtId="0" fontId="7" fillId="19" borderId="8" xfId="0" applyFont="1" applyFill="1" applyBorder="1" applyAlignment="1">
      <alignment horizontal="center" vertical="center"/>
    </xf>
    <xf numFmtId="0" fontId="0" fillId="0" borderId="3" xfId="0" applyFill="1" applyBorder="1" applyAlignment="1">
      <alignment horizontal="justify" vertical="center"/>
    </xf>
    <xf numFmtId="0" fontId="0" fillId="0" borderId="4" xfId="0" applyFill="1" applyBorder="1" applyAlignment="1">
      <alignment horizontal="justify" vertical="center"/>
    </xf>
    <xf numFmtId="0" fontId="0" fillId="0" borderId="2" xfId="0" applyFill="1" applyBorder="1" applyAlignment="1">
      <alignment horizontal="justify"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2" xfId="0" applyFont="1" applyFill="1" applyBorder="1" applyAlignment="1">
      <alignment horizontal="center" vertical="center"/>
    </xf>
    <xf numFmtId="0" fontId="0" fillId="0" borderId="1" xfId="0" applyFont="1" applyFill="1" applyBorder="1" applyAlignment="1">
      <alignment horizontal="justify" vertical="center"/>
    </xf>
    <xf numFmtId="0" fontId="0" fillId="0" borderId="4" xfId="0" applyFont="1" applyFill="1" applyBorder="1" applyAlignment="1">
      <alignment horizontal="justify" vertical="center"/>
    </xf>
    <xf numFmtId="0" fontId="0" fillId="0" borderId="2" xfId="0" applyFont="1" applyFill="1" applyBorder="1" applyAlignment="1">
      <alignment horizontal="justify" vertical="center"/>
    </xf>
    <xf numFmtId="0" fontId="0" fillId="0" borderId="1"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2" xfId="0" applyFill="1" applyBorder="1" applyAlignment="1">
      <alignment horizontal="justify" vertical="center" wrapText="1"/>
    </xf>
    <xf numFmtId="0" fontId="0" fillId="0" borderId="1" xfId="0" applyFill="1" applyBorder="1" applyAlignment="1">
      <alignment horizontal="center" vertical="center"/>
    </xf>
    <xf numFmtId="0" fontId="0" fillId="0" borderId="3" xfId="0" applyFill="1" applyBorder="1" applyAlignment="1">
      <alignment horizontal="justify"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7" fillId="20" borderId="3"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3" borderId="3" xfId="0" applyFont="1" applyFill="1" applyBorder="1" applyAlignment="1">
      <alignment horizontal="justify" vertical="center"/>
    </xf>
    <xf numFmtId="0" fontId="0" fillId="3" borderId="4" xfId="0" applyFont="1" applyFill="1" applyBorder="1" applyAlignment="1">
      <alignment horizontal="justify" vertical="center"/>
    </xf>
    <xf numFmtId="0" fontId="0" fillId="0" borderId="4"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3" borderId="2" xfId="0" applyFill="1" applyBorder="1" applyAlignment="1">
      <alignment horizontal="justify" vertical="center" wrapText="1"/>
    </xf>
    <xf numFmtId="0" fontId="0" fillId="3" borderId="4" xfId="0" applyFill="1" applyBorder="1" applyAlignment="1">
      <alignment horizontal="justify"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7" fillId="3" borderId="1"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6" fillId="19" borderId="10"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3" fillId="16" borderId="13" xfId="3" applyFont="1" applyFill="1" applyBorder="1" applyAlignment="1">
      <alignment horizontal="center" vertical="center" wrapText="1"/>
    </xf>
    <xf numFmtId="0" fontId="3" fillId="16" borderId="14" xfId="3" applyFont="1" applyFill="1" applyBorder="1" applyAlignment="1">
      <alignment horizontal="center" vertical="center" wrapText="1"/>
    </xf>
    <xf numFmtId="0" fontId="3" fillId="16" borderId="15" xfId="3" applyFont="1" applyFill="1" applyBorder="1" applyAlignment="1">
      <alignment horizontal="center" vertical="center" wrapText="1"/>
    </xf>
    <xf numFmtId="0" fontId="11" fillId="0" borderId="3" xfId="3" applyFont="1" applyBorder="1" applyAlignment="1">
      <alignment horizontal="center" vertical="center"/>
    </xf>
    <xf numFmtId="0" fontId="11" fillId="0" borderId="2" xfId="3" applyFont="1" applyBorder="1" applyAlignment="1">
      <alignment horizontal="center" vertical="center"/>
    </xf>
    <xf numFmtId="0" fontId="11" fillId="0" borderId="13" xfId="3" applyFont="1" applyBorder="1" applyAlignment="1">
      <alignment horizontal="center" vertical="center"/>
    </xf>
    <xf numFmtId="0" fontId="11" fillId="0" borderId="15" xfId="3" applyFont="1" applyBorder="1" applyAlignment="1">
      <alignment horizontal="center" vertical="center"/>
    </xf>
  </cellXfs>
  <cellStyles count="5">
    <cellStyle name="Moneda 2" xfId="1"/>
    <cellStyle name="Normal" xfId="0" builtinId="0"/>
    <cellStyle name="Normal 2" xfId="2"/>
    <cellStyle name="Normal 3"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0</xdr:row>
      <xdr:rowOff>161925</xdr:rowOff>
    </xdr:from>
    <xdr:to>
      <xdr:col>13</xdr:col>
      <xdr:colOff>647700</xdr:colOff>
      <xdr:row>13</xdr:row>
      <xdr:rowOff>0</xdr:rowOff>
    </xdr:to>
    <xdr:pic>
      <xdr:nvPicPr>
        <xdr:cNvPr id="667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7625" y="161925"/>
          <a:ext cx="602932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434788</xdr:colOff>
      <xdr:row>22</xdr:row>
      <xdr:rowOff>839321</xdr:rowOff>
    </xdr:from>
    <xdr:to>
      <xdr:col>10</xdr:col>
      <xdr:colOff>520513</xdr:colOff>
      <xdr:row>24</xdr:row>
      <xdr:rowOff>540123</xdr:rowOff>
    </xdr:to>
    <xdr:sp macro="" textlink="">
      <xdr:nvSpPr>
        <xdr:cNvPr id="2" name="8 Rectángulo"/>
        <xdr:cNvSpPr/>
      </xdr:nvSpPr>
      <xdr:spPr>
        <a:xfrm>
          <a:off x="6822141" y="7997078"/>
          <a:ext cx="2354916" cy="1353670"/>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nSpc>
              <a:spcPct val="90000"/>
            </a:lnSpc>
          </a:pPr>
          <a:r>
            <a:rPr lang="es-CO" altLang="es-CO" sz="2800" b="1">
              <a:solidFill>
                <a:schemeClr val="bg1"/>
              </a:solidFill>
              <a:latin typeface="Verdana" panose="020B0604030504040204" pitchFamily="34" charset="0"/>
              <a:ea typeface="Verdana" panose="020B0604030504040204" pitchFamily="34" charset="0"/>
              <a:cs typeface="Verdana" panose="020B0604030504040204" pitchFamily="34" charset="0"/>
            </a:rPr>
            <a:t>Riesgo Inherente</a:t>
          </a:r>
        </a:p>
      </xdr:txBody>
    </xdr:sp>
    <xdr:clientData/>
  </xdr:twoCellAnchor>
  <xdr:twoCellAnchor editAs="oneCell">
    <xdr:from>
      <xdr:col>10</xdr:col>
      <xdr:colOff>304800</xdr:colOff>
      <xdr:row>21</xdr:row>
      <xdr:rowOff>238125</xdr:rowOff>
    </xdr:from>
    <xdr:to>
      <xdr:col>14</xdr:col>
      <xdr:colOff>1285875</xdr:colOff>
      <xdr:row>28</xdr:row>
      <xdr:rowOff>114300</xdr:rowOff>
    </xdr:to>
    <xdr:pic>
      <xdr:nvPicPr>
        <xdr:cNvPr id="10148" name="Picture 4"/>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6591300"/>
          <a:ext cx="4429125" cy="3457575"/>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2</xdr:row>
      <xdr:rowOff>0</xdr:rowOff>
    </xdr:from>
    <xdr:to>
      <xdr:col>2</xdr:col>
      <xdr:colOff>0</xdr:colOff>
      <xdr:row>3</xdr:row>
      <xdr:rowOff>742950</xdr:rowOff>
    </xdr:to>
    <xdr:pic>
      <xdr:nvPicPr>
        <xdr:cNvPr id="1775"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219075"/>
          <a:ext cx="20288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6"/>
  <sheetViews>
    <sheetView topLeftCell="F1" workbookViewId="0">
      <selection activeCell="H15" sqref="H15"/>
    </sheetView>
  </sheetViews>
  <sheetFormatPr baseColWidth="10" defaultColWidth="11.5703125" defaultRowHeight="15" x14ac:dyDescent="0.25"/>
  <cols>
    <col min="1" max="3" width="11.5703125" style="31"/>
    <col min="4" max="4" width="26.85546875" style="31" customWidth="1"/>
    <col min="5" max="5" width="41.5703125" style="31" customWidth="1"/>
    <col min="6" max="16384" width="11.5703125" style="31"/>
  </cols>
  <sheetData>
    <row r="2" spans="2:5" x14ac:dyDescent="0.25">
      <c r="B2" s="199" t="s">
        <v>196</v>
      </c>
      <c r="C2" s="199"/>
      <c r="D2" s="199"/>
      <c r="E2" s="199"/>
    </row>
    <row r="3" spans="2:5" x14ac:dyDescent="0.25">
      <c r="B3" s="32" t="s">
        <v>197</v>
      </c>
      <c r="C3" s="32" t="s">
        <v>198</v>
      </c>
      <c r="D3" s="32" t="s">
        <v>199</v>
      </c>
      <c r="E3" s="32" t="s">
        <v>200</v>
      </c>
    </row>
    <row r="4" spans="2:5" ht="33.75" x14ac:dyDescent="0.25">
      <c r="B4" s="32">
        <v>1</v>
      </c>
      <c r="C4" s="32" t="s">
        <v>201</v>
      </c>
      <c r="D4" s="33" t="s">
        <v>202</v>
      </c>
      <c r="E4" s="33" t="s">
        <v>203</v>
      </c>
    </row>
    <row r="5" spans="2:5" ht="22.5" x14ac:dyDescent="0.25">
      <c r="B5" s="32">
        <v>2</v>
      </c>
      <c r="C5" s="32" t="s">
        <v>204</v>
      </c>
      <c r="D5" s="33" t="s">
        <v>205</v>
      </c>
      <c r="E5" s="33" t="s">
        <v>206</v>
      </c>
    </row>
    <row r="6" spans="2:5" ht="22.5" x14ac:dyDescent="0.25">
      <c r="B6" s="200">
        <v>3</v>
      </c>
      <c r="C6" s="200" t="s">
        <v>207</v>
      </c>
      <c r="D6" s="201" t="s">
        <v>205</v>
      </c>
      <c r="E6" s="33" t="s">
        <v>208</v>
      </c>
    </row>
    <row r="7" spans="2:5" x14ac:dyDescent="0.25">
      <c r="B7" s="200"/>
      <c r="C7" s="200"/>
      <c r="D7" s="201"/>
      <c r="E7" s="33" t="s">
        <v>209</v>
      </c>
    </row>
    <row r="8" spans="2:5" ht="21" customHeight="1" x14ac:dyDescent="0.25">
      <c r="B8" s="32">
        <v>4</v>
      </c>
      <c r="C8" s="32" t="s">
        <v>210</v>
      </c>
      <c r="D8" s="33" t="s">
        <v>211</v>
      </c>
      <c r="E8" s="33" t="s">
        <v>212</v>
      </c>
    </row>
    <row r="9" spans="2:5" ht="22.5" x14ac:dyDescent="0.25">
      <c r="B9" s="32">
        <v>5</v>
      </c>
      <c r="C9" s="32" t="s">
        <v>213</v>
      </c>
      <c r="D9" s="33" t="s">
        <v>214</v>
      </c>
      <c r="E9" s="33" t="s">
        <v>215</v>
      </c>
    </row>
    <row r="12" spans="2:5" x14ac:dyDescent="0.25">
      <c r="B12" s="199" t="s">
        <v>216</v>
      </c>
      <c r="C12" s="199"/>
      <c r="D12" s="199"/>
      <c r="E12" s="199"/>
    </row>
    <row r="13" spans="2:5" ht="28.15" customHeight="1" x14ac:dyDescent="0.25">
      <c r="B13" s="34" t="s">
        <v>197</v>
      </c>
      <c r="C13" s="202" t="s">
        <v>198</v>
      </c>
      <c r="D13" s="202"/>
      <c r="E13" s="34" t="s">
        <v>199</v>
      </c>
    </row>
    <row r="14" spans="2:5" ht="33.75" x14ac:dyDescent="0.25">
      <c r="B14" s="200">
        <v>1</v>
      </c>
      <c r="C14" s="203" t="s">
        <v>217</v>
      </c>
      <c r="D14" s="204"/>
      <c r="E14" s="33" t="s">
        <v>218</v>
      </c>
    </row>
    <row r="15" spans="2:5" ht="22.5" x14ac:dyDescent="0.25">
      <c r="B15" s="200"/>
      <c r="C15" s="205"/>
      <c r="D15" s="206"/>
      <c r="E15" s="33" t="s">
        <v>219</v>
      </c>
    </row>
    <row r="16" spans="2:5" ht="20.45" customHeight="1" x14ac:dyDescent="0.25">
      <c r="B16" s="200">
        <v>2</v>
      </c>
      <c r="C16" s="203" t="s">
        <v>220</v>
      </c>
      <c r="D16" s="204"/>
      <c r="E16" s="33" t="s">
        <v>221</v>
      </c>
    </row>
    <row r="17" spans="2:5" ht="30.6" customHeight="1" x14ac:dyDescent="0.25">
      <c r="B17" s="200"/>
      <c r="C17" s="205"/>
      <c r="D17" s="206"/>
      <c r="E17" s="33" t="s">
        <v>222</v>
      </c>
    </row>
    <row r="18" spans="2:5" ht="20.45" customHeight="1" x14ac:dyDescent="0.25">
      <c r="B18" s="200">
        <v>3</v>
      </c>
      <c r="C18" s="203" t="s">
        <v>158</v>
      </c>
      <c r="D18" s="204"/>
      <c r="E18" s="33" t="s">
        <v>223</v>
      </c>
    </row>
    <row r="19" spans="2:5" ht="61.9" customHeight="1" x14ac:dyDescent="0.25">
      <c r="B19" s="200"/>
      <c r="C19" s="205"/>
      <c r="D19" s="206"/>
      <c r="E19" s="33" t="s">
        <v>224</v>
      </c>
    </row>
    <row r="20" spans="2:5" ht="33.75" x14ac:dyDescent="0.25">
      <c r="B20" s="200">
        <v>4</v>
      </c>
      <c r="C20" s="203" t="s">
        <v>225</v>
      </c>
      <c r="D20" s="204"/>
      <c r="E20" s="33" t="s">
        <v>226</v>
      </c>
    </row>
    <row r="21" spans="2:5" ht="45" x14ac:dyDescent="0.25">
      <c r="B21" s="200"/>
      <c r="C21" s="205"/>
      <c r="D21" s="206"/>
      <c r="E21" s="33" t="s">
        <v>227</v>
      </c>
    </row>
    <row r="22" spans="2:5" ht="33.75" x14ac:dyDescent="0.25">
      <c r="B22" s="200">
        <v>5</v>
      </c>
      <c r="C22" s="203" t="s">
        <v>228</v>
      </c>
      <c r="D22" s="204"/>
      <c r="E22" s="33" t="s">
        <v>229</v>
      </c>
    </row>
    <row r="23" spans="2:5" ht="22.5" x14ac:dyDescent="0.25">
      <c r="B23" s="200"/>
      <c r="C23" s="205"/>
      <c r="D23" s="206"/>
      <c r="E23" s="33" t="s">
        <v>230</v>
      </c>
    </row>
    <row r="26" spans="2:5" ht="15" customHeight="1" x14ac:dyDescent="0.25">
      <c r="D26" s="35"/>
    </row>
    <row r="27" spans="2:5" x14ac:dyDescent="0.25">
      <c r="D27" s="35"/>
    </row>
    <row r="28" spans="2:5" x14ac:dyDescent="0.25">
      <c r="D28" s="35"/>
    </row>
    <row r="29" spans="2:5" x14ac:dyDescent="0.25">
      <c r="D29" s="35"/>
    </row>
    <row r="30" spans="2:5" x14ac:dyDescent="0.25">
      <c r="D30" s="35"/>
    </row>
    <row r="31" spans="2:5" x14ac:dyDescent="0.25">
      <c r="C31" s="35"/>
      <c r="D31" s="35"/>
    </row>
    <row r="32" spans="2:5" x14ac:dyDescent="0.25">
      <c r="D32" s="35"/>
    </row>
    <row r="33" spans="4:4" x14ac:dyDescent="0.25">
      <c r="D33" s="35"/>
    </row>
    <row r="34" spans="4:4" ht="14.45" customHeight="1" x14ac:dyDescent="0.25">
      <c r="D34" s="35"/>
    </row>
    <row r="35" spans="4:4" ht="14.45" customHeight="1" x14ac:dyDescent="0.25">
      <c r="D35" s="35"/>
    </row>
    <row r="227" spans="1:2" x14ac:dyDescent="0.25">
      <c r="A227" s="31">
        <v>1</v>
      </c>
      <c r="B227" s="32" t="s">
        <v>201</v>
      </c>
    </row>
    <row r="228" spans="1:2" x14ac:dyDescent="0.25">
      <c r="A228" s="31">
        <v>2</v>
      </c>
      <c r="B228" s="32" t="s">
        <v>204</v>
      </c>
    </row>
    <row r="229" spans="1:2" x14ac:dyDescent="0.25">
      <c r="A229" s="31">
        <v>3</v>
      </c>
      <c r="B229" s="36" t="s">
        <v>207</v>
      </c>
    </row>
    <row r="230" spans="1:2" x14ac:dyDescent="0.25">
      <c r="A230" s="31">
        <v>4</v>
      </c>
      <c r="B230" s="32" t="s">
        <v>210</v>
      </c>
    </row>
    <row r="231" spans="1:2" x14ac:dyDescent="0.25">
      <c r="A231" s="31">
        <v>5</v>
      </c>
      <c r="B231" s="32" t="s">
        <v>213</v>
      </c>
    </row>
    <row r="232" spans="1:2" x14ac:dyDescent="0.25">
      <c r="A232" s="31">
        <v>1</v>
      </c>
      <c r="B232" s="37" t="s">
        <v>217</v>
      </c>
    </row>
    <row r="233" spans="1:2" x14ac:dyDescent="0.25">
      <c r="A233" s="31">
        <v>2</v>
      </c>
      <c r="B233" s="37" t="s">
        <v>220</v>
      </c>
    </row>
    <row r="234" spans="1:2" x14ac:dyDescent="0.25">
      <c r="A234" s="31">
        <v>3</v>
      </c>
      <c r="B234" s="37" t="s">
        <v>158</v>
      </c>
    </row>
    <row r="235" spans="1:2" x14ac:dyDescent="0.25">
      <c r="A235" s="31">
        <v>4</v>
      </c>
      <c r="B235" s="37" t="s">
        <v>225</v>
      </c>
    </row>
    <row r="236" spans="1:2" x14ac:dyDescent="0.25">
      <c r="A236" s="31">
        <v>5</v>
      </c>
      <c r="B236" s="37" t="s">
        <v>228</v>
      </c>
    </row>
  </sheetData>
  <sheetProtection algorithmName="SHA-512" hashValue="w4hZyvgK9vtYi471XXAlOHVmesvHBJtd9OF7VdOpvdqcL9CIzJFoUfPggra2PDJ0czzlsx3ImKZMF6DOG2oqbA==" saltValue="L5Q4pYxE5y3wU2l4g86ndw==" spinCount="100000" sheet="1" objects="1" scenarios="1" sort="0"/>
  <mergeCells count="16">
    <mergeCell ref="C13:D13"/>
    <mergeCell ref="B20:B21"/>
    <mergeCell ref="C20:D21"/>
    <mergeCell ref="B22:B23"/>
    <mergeCell ref="C22:D23"/>
    <mergeCell ref="B14:B15"/>
    <mergeCell ref="C14:D15"/>
    <mergeCell ref="B16:B17"/>
    <mergeCell ref="C16:D17"/>
    <mergeCell ref="B18:B19"/>
    <mergeCell ref="C18:D19"/>
    <mergeCell ref="B2:E2"/>
    <mergeCell ref="B6:B7"/>
    <mergeCell ref="C6:C7"/>
    <mergeCell ref="D6:D7"/>
    <mergeCell ref="B12:E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284</v>
      </c>
      <c r="B2" s="330"/>
      <c r="C2" s="330"/>
      <c r="D2" s="331"/>
    </row>
    <row r="3" spans="1:4" ht="12.75" customHeight="1" x14ac:dyDescent="0.2">
      <c r="A3" s="332" t="s">
        <v>171</v>
      </c>
      <c r="B3" s="332" t="s">
        <v>243</v>
      </c>
      <c r="C3" s="334" t="s">
        <v>173</v>
      </c>
      <c r="D3" s="335"/>
    </row>
    <row r="4" spans="1:4" ht="12.75" customHeight="1" x14ac:dyDescent="0.2">
      <c r="A4" s="333"/>
      <c r="B4" s="333"/>
      <c r="C4" s="75" t="s">
        <v>174</v>
      </c>
      <c r="D4" s="75"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22.5" customHeight="1" x14ac:dyDescent="0.2">
      <c r="A8" s="26">
        <v>4</v>
      </c>
      <c r="B8" s="27" t="s">
        <v>179</v>
      </c>
      <c r="C8" s="28">
        <v>1</v>
      </c>
      <c r="D8" s="28"/>
    </row>
    <row r="9" spans="1:4" x14ac:dyDescent="0.2">
      <c r="A9" s="26">
        <v>5</v>
      </c>
      <c r="B9" s="27" t="s">
        <v>180</v>
      </c>
      <c r="C9" s="28">
        <v>1</v>
      </c>
      <c r="D9" s="28"/>
    </row>
    <row r="10" spans="1:4" x14ac:dyDescent="0.2">
      <c r="A10" s="26">
        <v>6</v>
      </c>
      <c r="B10" s="27" t="s">
        <v>181</v>
      </c>
      <c r="C10" s="28"/>
      <c r="D10" s="28">
        <v>1</v>
      </c>
    </row>
    <row r="11" spans="1:4" x14ac:dyDescent="0.2">
      <c r="A11" s="26">
        <v>7</v>
      </c>
      <c r="B11" s="27" t="s">
        <v>182</v>
      </c>
      <c r="C11" s="28">
        <v>1</v>
      </c>
      <c r="D11" s="28"/>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c r="D14" s="28">
        <v>1</v>
      </c>
    </row>
    <row r="15" spans="1:4" x14ac:dyDescent="0.2">
      <c r="A15" s="26">
        <v>11</v>
      </c>
      <c r="B15" s="27" t="s">
        <v>186</v>
      </c>
      <c r="C15" s="28"/>
      <c r="D15" s="28">
        <v>1</v>
      </c>
    </row>
    <row r="16" spans="1:4"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v>1</v>
      </c>
      <c r="D19" s="28"/>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10</v>
      </c>
      <c r="D23" s="212"/>
    </row>
    <row r="24" spans="1:5" x14ac:dyDescent="0.2">
      <c r="B24" s="30" t="s">
        <v>195</v>
      </c>
      <c r="C24" s="207">
        <f>COUNT(D5:D22)</f>
        <v>8</v>
      </c>
      <c r="D24" s="207"/>
    </row>
    <row r="25" spans="1:5" x14ac:dyDescent="0.2">
      <c r="B25" s="29" t="s">
        <v>9</v>
      </c>
      <c r="C25" s="208" t="str">
        <f>+IF(AND(C23&gt;=1,C23&lt;=5),"3", IF(AND(C23&gt;=6,C23&lt;=11), "4", IF(AND(C23&gt;=12,C23&lt;=18), "5", "Revisar")))</f>
        <v>4</v>
      </c>
      <c r="D25" s="208"/>
      <c r="E25" s="208"/>
    </row>
  </sheetData>
  <sheetProtection algorithmName="SHA-512" hashValue="hgy5VnbN2LJQ8MMI8nvVoMPyk/FAV2awxIHAKeC2WBxt0avS86Z9GrUzrLF8g9gJ6c9kfvx6JrxYOV+AfprXTQ==" saltValue="FsRzNIlCDV2U7QU35aI4d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9"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81</v>
      </c>
      <c r="B2" s="330"/>
      <c r="C2" s="330"/>
      <c r="D2" s="331"/>
    </row>
    <row r="3" spans="1:4" ht="12.75" customHeight="1" x14ac:dyDescent="0.2">
      <c r="A3" s="332" t="s">
        <v>171</v>
      </c>
      <c r="B3" s="332" t="s">
        <v>243</v>
      </c>
      <c r="C3" s="334" t="s">
        <v>173</v>
      </c>
      <c r="D3" s="335"/>
    </row>
    <row r="4" spans="1:4" ht="12.75" customHeight="1" x14ac:dyDescent="0.2">
      <c r="A4" s="333"/>
      <c r="B4" s="333"/>
      <c r="C4" s="62" t="s">
        <v>174</v>
      </c>
      <c r="D4" s="62"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22.5" customHeight="1" x14ac:dyDescent="0.2">
      <c r="A8" s="26">
        <v>4</v>
      </c>
      <c r="B8" s="27" t="s">
        <v>179</v>
      </c>
      <c r="C8" s="28"/>
      <c r="D8" s="28">
        <v>1</v>
      </c>
    </row>
    <row r="9" spans="1:4" x14ac:dyDescent="0.2">
      <c r="A9" s="26">
        <v>5</v>
      </c>
      <c r="B9" s="27" t="s">
        <v>180</v>
      </c>
      <c r="C9" s="28">
        <v>1</v>
      </c>
      <c r="D9" s="28"/>
    </row>
    <row r="10" spans="1:4" x14ac:dyDescent="0.2">
      <c r="A10" s="26">
        <v>6</v>
      </c>
      <c r="B10" s="27" t="s">
        <v>181</v>
      </c>
      <c r="C10" s="28"/>
      <c r="D10" s="28">
        <v>1</v>
      </c>
    </row>
    <row r="11" spans="1:4" x14ac:dyDescent="0.2">
      <c r="A11" s="26">
        <v>7</v>
      </c>
      <c r="B11" s="27" t="s">
        <v>182</v>
      </c>
      <c r="C11" s="28">
        <v>1</v>
      </c>
      <c r="D11" s="28"/>
    </row>
    <row r="12" spans="1:4" ht="25.5" x14ac:dyDescent="0.2">
      <c r="A12" s="26">
        <v>8</v>
      </c>
      <c r="B12" s="27" t="s">
        <v>183</v>
      </c>
      <c r="C12" s="28"/>
      <c r="D12" s="28">
        <v>1</v>
      </c>
    </row>
    <row r="13" spans="1:4" x14ac:dyDescent="0.2">
      <c r="A13" s="26">
        <v>9</v>
      </c>
      <c r="B13" s="27" t="s">
        <v>184</v>
      </c>
      <c r="C13" s="28">
        <v>1</v>
      </c>
      <c r="D13" s="28"/>
    </row>
    <row r="14" spans="1:4" ht="25.5" x14ac:dyDescent="0.2">
      <c r="A14" s="26">
        <v>10</v>
      </c>
      <c r="B14" s="27" t="s">
        <v>185</v>
      </c>
      <c r="C14" s="28">
        <v>1</v>
      </c>
      <c r="D14" s="28"/>
    </row>
    <row r="15" spans="1:4" x14ac:dyDescent="0.2">
      <c r="A15" s="26">
        <v>11</v>
      </c>
      <c r="B15" s="27" t="s">
        <v>186</v>
      </c>
      <c r="C15" s="28">
        <v>1</v>
      </c>
      <c r="D15" s="28"/>
    </row>
    <row r="16" spans="1:4" x14ac:dyDescent="0.2">
      <c r="A16" s="26">
        <v>12</v>
      </c>
      <c r="B16" s="27" t="s">
        <v>187</v>
      </c>
      <c r="C16" s="28">
        <v>1</v>
      </c>
      <c r="D16" s="28"/>
    </row>
    <row r="17" spans="1:5" x14ac:dyDescent="0.2">
      <c r="A17" s="26">
        <v>13</v>
      </c>
      <c r="B17" s="27" t="s">
        <v>188</v>
      </c>
      <c r="C17" s="28"/>
      <c r="D17" s="28">
        <v>1</v>
      </c>
    </row>
    <row r="18" spans="1:5" x14ac:dyDescent="0.2">
      <c r="A18" s="26">
        <v>14</v>
      </c>
      <c r="B18" s="27" t="s">
        <v>189</v>
      </c>
      <c r="C18" s="28">
        <v>1</v>
      </c>
      <c r="D18" s="28"/>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10</v>
      </c>
      <c r="D23" s="212"/>
    </row>
    <row r="24" spans="1:5" x14ac:dyDescent="0.2">
      <c r="B24" s="30" t="s">
        <v>195</v>
      </c>
      <c r="C24" s="207">
        <f>COUNT(D5:D22)</f>
        <v>8</v>
      </c>
      <c r="D24" s="207"/>
    </row>
    <row r="25" spans="1:5" x14ac:dyDescent="0.2">
      <c r="B25" s="29" t="s">
        <v>9</v>
      </c>
      <c r="C25" s="208" t="str">
        <f>+IF(AND(C23&gt;=1,C23&lt;=5),"3", IF(AND(C23&gt;=6,C23&lt;=11), "4", IF(AND(C23&gt;=12,C23&lt;=18), "5", "Revisar")))</f>
        <v>4</v>
      </c>
      <c r="D25" s="208"/>
      <c r="E25" s="208"/>
    </row>
  </sheetData>
  <sheetProtection algorithmName="SHA-512" hashValue="5YgKn1FAodTp8VUdTPZangj2awGhUcxj1I/7/xj5X5u5xcKswg5ph2RH5yvfnyOFSQgP4go7+flV2Qv/RApPtg==" saltValue="vNG0xM0I5QHn1qPnX4bUe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7"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240</v>
      </c>
      <c r="B2" s="330"/>
      <c r="C2" s="330"/>
      <c r="D2" s="331"/>
    </row>
    <row r="3" spans="1:4" ht="12.75" customHeight="1" x14ac:dyDescent="0.2">
      <c r="A3" s="332" t="s">
        <v>171</v>
      </c>
      <c r="B3" s="332" t="s">
        <v>243</v>
      </c>
      <c r="C3" s="334" t="s">
        <v>173</v>
      </c>
      <c r="D3" s="335"/>
    </row>
    <row r="4" spans="1:4" ht="12.75" customHeight="1" x14ac:dyDescent="0.2">
      <c r="A4" s="333"/>
      <c r="B4" s="333"/>
      <c r="C4" s="42" t="s">
        <v>174</v>
      </c>
      <c r="D4" s="42"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12.75" customHeight="1" x14ac:dyDescent="0.2">
      <c r="A8" s="26">
        <v>4</v>
      </c>
      <c r="B8" s="27" t="s">
        <v>179</v>
      </c>
      <c r="C8" s="28">
        <v>1</v>
      </c>
      <c r="D8" s="28"/>
    </row>
    <row r="9" spans="1:4" x14ac:dyDescent="0.2">
      <c r="A9" s="26">
        <v>5</v>
      </c>
      <c r="B9" s="27" t="s">
        <v>180</v>
      </c>
      <c r="C9" s="28">
        <v>1</v>
      </c>
      <c r="D9" s="28"/>
    </row>
    <row r="10" spans="1:4" x14ac:dyDescent="0.2">
      <c r="A10" s="26">
        <v>6</v>
      </c>
      <c r="B10" s="27" t="s">
        <v>181</v>
      </c>
      <c r="C10" s="28">
        <v>1</v>
      </c>
      <c r="D10" s="28"/>
    </row>
    <row r="11" spans="1:4" x14ac:dyDescent="0.2">
      <c r="A11" s="26">
        <v>7</v>
      </c>
      <c r="B11" s="27" t="s">
        <v>182</v>
      </c>
      <c r="C11" s="28">
        <v>1</v>
      </c>
      <c r="D11" s="28"/>
    </row>
    <row r="12" spans="1:4" ht="25.5" x14ac:dyDescent="0.2">
      <c r="A12" s="26">
        <v>8</v>
      </c>
      <c r="B12" s="27" t="s">
        <v>183</v>
      </c>
      <c r="C12" s="28"/>
      <c r="D12" s="28">
        <v>1</v>
      </c>
    </row>
    <row r="13" spans="1:4" x14ac:dyDescent="0.2">
      <c r="A13" s="26">
        <v>9</v>
      </c>
      <c r="B13" s="27" t="s">
        <v>184</v>
      </c>
      <c r="C13" s="28">
        <v>1</v>
      </c>
      <c r="D13" s="28"/>
    </row>
    <row r="14" spans="1:4" ht="25.5" x14ac:dyDescent="0.2">
      <c r="A14" s="26">
        <v>10</v>
      </c>
      <c r="B14" s="27" t="s">
        <v>185</v>
      </c>
      <c r="C14" s="28">
        <v>1</v>
      </c>
      <c r="D14" s="28"/>
    </row>
    <row r="15" spans="1:4" x14ac:dyDescent="0.2">
      <c r="A15" s="26">
        <v>11</v>
      </c>
      <c r="B15" s="27" t="s">
        <v>186</v>
      </c>
      <c r="C15" s="28">
        <v>1</v>
      </c>
      <c r="D15" s="28"/>
    </row>
    <row r="16" spans="1:4"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v>1</v>
      </c>
      <c r="D19" s="28"/>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14</v>
      </c>
      <c r="D23" s="212"/>
    </row>
    <row r="24" spans="1:5" x14ac:dyDescent="0.2">
      <c r="B24" s="30" t="s">
        <v>195</v>
      </c>
      <c r="C24" s="207">
        <f>COUNT(D5:D22)</f>
        <v>4</v>
      </c>
      <c r="D24" s="207"/>
    </row>
    <row r="25" spans="1:5" x14ac:dyDescent="0.2">
      <c r="B25" s="29" t="s">
        <v>9</v>
      </c>
      <c r="C25" s="208" t="str">
        <f>+IF(AND(C23&gt;=1,C23&lt;=5),"3", IF(AND(C23&gt;=6,C23&lt;=11), "4", IF(AND(C23&gt;=12,C23&lt;=18), "5", "Revisar")))</f>
        <v>5</v>
      </c>
      <c r="D25" s="208"/>
      <c r="E25" s="208"/>
    </row>
  </sheetData>
  <sheetProtection algorithmName="SHA-512" hashValue="lvUxGaUl/5Av/+owRVPxXI6RvHwwAH8bNGUJE83bDdhOmsQvFa5V9gfaVOt0O/WZWdH4WQzdn5k+SFtpSy4FYQ==" saltValue="FSVz5FRjNFmQhsIQfiRCI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B13" sqref="B13"/>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250</v>
      </c>
      <c r="B2" s="330"/>
      <c r="C2" s="330"/>
      <c r="D2" s="331"/>
    </row>
    <row r="3" spans="1:4" ht="12.75" customHeight="1" x14ac:dyDescent="0.2">
      <c r="A3" s="332" t="s">
        <v>171</v>
      </c>
      <c r="B3" s="332" t="s">
        <v>243</v>
      </c>
      <c r="C3" s="334" t="s">
        <v>173</v>
      </c>
      <c r="D3" s="335"/>
    </row>
    <row r="4" spans="1:4" ht="12.75" customHeight="1" x14ac:dyDescent="0.2">
      <c r="A4" s="333"/>
      <c r="B4" s="333"/>
      <c r="C4" s="75" t="s">
        <v>174</v>
      </c>
      <c r="D4" s="75"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22.5" customHeight="1" x14ac:dyDescent="0.2">
      <c r="A8" s="26">
        <v>4</v>
      </c>
      <c r="B8" s="27" t="s">
        <v>179</v>
      </c>
      <c r="C8" s="28"/>
      <c r="D8" s="28">
        <v>1</v>
      </c>
    </row>
    <row r="9" spans="1:4" x14ac:dyDescent="0.2">
      <c r="A9" s="26">
        <v>5</v>
      </c>
      <c r="B9" s="27" t="s">
        <v>180</v>
      </c>
      <c r="C9" s="28">
        <v>1</v>
      </c>
      <c r="D9" s="28"/>
    </row>
    <row r="10" spans="1:4" x14ac:dyDescent="0.2">
      <c r="A10" s="26">
        <v>6</v>
      </c>
      <c r="B10" s="27" t="s">
        <v>181</v>
      </c>
      <c r="C10" s="28"/>
      <c r="D10" s="28">
        <v>1</v>
      </c>
    </row>
    <row r="11" spans="1:4" x14ac:dyDescent="0.2">
      <c r="A11" s="26">
        <v>7</v>
      </c>
      <c r="B11" s="27" t="s">
        <v>182</v>
      </c>
      <c r="C11" s="28"/>
      <c r="D11" s="28">
        <v>1</v>
      </c>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v>1</v>
      </c>
      <c r="D14" s="28"/>
    </row>
    <row r="15" spans="1:4" x14ac:dyDescent="0.2">
      <c r="A15" s="26">
        <v>11</v>
      </c>
      <c r="B15" s="27" t="s">
        <v>186</v>
      </c>
      <c r="C15" s="28">
        <v>1</v>
      </c>
      <c r="D15" s="28"/>
    </row>
    <row r="16" spans="1:4"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9</v>
      </c>
      <c r="D23" s="212"/>
    </row>
    <row r="24" spans="1:5" x14ac:dyDescent="0.2">
      <c r="B24" s="30" t="s">
        <v>195</v>
      </c>
      <c r="C24" s="207">
        <f>COUNT(D5:D22)</f>
        <v>9</v>
      </c>
      <c r="D24" s="207"/>
    </row>
    <row r="25" spans="1:5" x14ac:dyDescent="0.2">
      <c r="B25" s="29" t="s">
        <v>9</v>
      </c>
      <c r="C25" s="208" t="str">
        <f>+IF(AND(C23&gt;=1,C23&lt;=5),"3", IF(AND(C23&gt;=6,C23&lt;=11), "4", IF(AND(C23&gt;=12,C23&lt;=18), "5", "Revisar")))</f>
        <v>4</v>
      </c>
      <c r="D25" s="208"/>
      <c r="E25" s="208"/>
    </row>
  </sheetData>
  <sheetProtection algorithmName="SHA-512" hashValue="TsnBaBNRqvY18gFdc49ttpa/6HET3BGSqCtBCXKbcKK+G6y1TLMfUflJXuQdWXYvCD/JcSVChygN5ZARZjat5w==" saltValue="t2J/EjzwqAuJUnlbbJFap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264</v>
      </c>
      <c r="B2" s="330"/>
      <c r="C2" s="330"/>
      <c r="D2" s="331"/>
    </row>
    <row r="3" spans="1:4" ht="12.75" customHeight="1" x14ac:dyDescent="0.2">
      <c r="A3" s="332" t="s">
        <v>171</v>
      </c>
      <c r="B3" s="332" t="s">
        <v>243</v>
      </c>
      <c r="C3" s="334" t="s">
        <v>173</v>
      </c>
      <c r="D3" s="335"/>
    </row>
    <row r="4" spans="1:4" ht="12.75" customHeight="1" x14ac:dyDescent="0.2">
      <c r="A4" s="333"/>
      <c r="B4" s="333"/>
      <c r="C4" s="75" t="s">
        <v>174</v>
      </c>
      <c r="D4" s="75" t="s">
        <v>175</v>
      </c>
    </row>
    <row r="5" spans="1:4" ht="12.75" customHeight="1" x14ac:dyDescent="0.2">
      <c r="A5" s="26">
        <v>1</v>
      </c>
      <c r="B5" s="27" t="s">
        <v>176</v>
      </c>
      <c r="C5" s="28"/>
      <c r="D5" s="28">
        <v>1</v>
      </c>
    </row>
    <row r="6" spans="1:4" ht="17.25" customHeight="1" x14ac:dyDescent="0.2">
      <c r="A6" s="26">
        <v>2</v>
      </c>
      <c r="B6" s="27" t="s">
        <v>177</v>
      </c>
      <c r="C6" s="28"/>
      <c r="D6" s="28">
        <v>1</v>
      </c>
    </row>
    <row r="7" spans="1:4" ht="12.75" customHeight="1" x14ac:dyDescent="0.2">
      <c r="A7" s="26">
        <v>3</v>
      </c>
      <c r="B7" s="27" t="s">
        <v>178</v>
      </c>
      <c r="C7" s="28"/>
      <c r="D7" s="28">
        <v>1</v>
      </c>
    </row>
    <row r="8" spans="1:4" ht="22.5" customHeight="1" x14ac:dyDescent="0.2">
      <c r="A8" s="26">
        <v>4</v>
      </c>
      <c r="B8" s="27" t="s">
        <v>179</v>
      </c>
      <c r="C8" s="28"/>
      <c r="D8" s="28">
        <v>1</v>
      </c>
    </row>
    <row r="9" spans="1:4" x14ac:dyDescent="0.2">
      <c r="A9" s="26">
        <v>5</v>
      </c>
      <c r="B9" s="27" t="s">
        <v>180</v>
      </c>
      <c r="C9" s="28">
        <v>1</v>
      </c>
      <c r="D9" s="28"/>
    </row>
    <row r="10" spans="1:4" x14ac:dyDescent="0.2">
      <c r="A10" s="26">
        <v>6</v>
      </c>
      <c r="B10" s="27" t="s">
        <v>181</v>
      </c>
      <c r="C10" s="28">
        <v>1</v>
      </c>
      <c r="D10" s="28"/>
    </row>
    <row r="11" spans="1:4" x14ac:dyDescent="0.2">
      <c r="A11" s="26">
        <v>7</v>
      </c>
      <c r="B11" s="27" t="s">
        <v>182</v>
      </c>
      <c r="C11" s="28"/>
      <c r="D11" s="28">
        <v>1</v>
      </c>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v>1</v>
      </c>
      <c r="D14" s="28"/>
    </row>
    <row r="15" spans="1:4" x14ac:dyDescent="0.2">
      <c r="A15" s="26">
        <v>11</v>
      </c>
      <c r="B15" s="27" t="s">
        <v>186</v>
      </c>
      <c r="C15" s="28">
        <v>1</v>
      </c>
      <c r="D15" s="28"/>
    </row>
    <row r="16" spans="1:4"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v>1</v>
      </c>
      <c r="D19" s="28"/>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8</v>
      </c>
      <c r="D23" s="212"/>
    </row>
    <row r="24" spans="1:5" x14ac:dyDescent="0.2">
      <c r="B24" s="30" t="s">
        <v>195</v>
      </c>
      <c r="C24" s="207">
        <f>COUNT(D5:D22)</f>
        <v>10</v>
      </c>
      <c r="D24" s="207"/>
    </row>
    <row r="25" spans="1:5" x14ac:dyDescent="0.2">
      <c r="B25" s="29" t="s">
        <v>9</v>
      </c>
      <c r="C25" s="208" t="str">
        <f>+IF(AND(C23&gt;=1,C23&lt;=5),"3", IF(AND(C23&gt;=6,C23&lt;=11), "4", IF(AND(C23&gt;=12,C23&lt;=18), "5", "Revisar")))</f>
        <v>4</v>
      </c>
      <c r="D25" s="208"/>
      <c r="E25" s="208"/>
    </row>
  </sheetData>
  <sheetProtection algorithmName="SHA-512" hashValue="N7Vh5xVOMZc/hlvMlQPFspAqtPwZVKVpYVFCCfFuGHQEBpHzbWDvxLxY33652m390Ek20LRfvhlecWowFdub9g==" saltValue="BROpsJU4CmbeUcp9M2mtBA=="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7"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405</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c r="D8" s="28">
        <v>1</v>
      </c>
    </row>
    <row r="9" spans="1:4" ht="16.5" customHeight="1" x14ac:dyDescent="0.2">
      <c r="A9" s="26">
        <v>5</v>
      </c>
      <c r="B9" s="27" t="s">
        <v>180</v>
      </c>
      <c r="C9" s="28"/>
      <c r="D9" s="28">
        <v>1</v>
      </c>
    </row>
    <row r="10" spans="1:4" ht="16.5" customHeight="1" x14ac:dyDescent="0.2">
      <c r="A10" s="26">
        <v>6</v>
      </c>
      <c r="B10" s="27" t="s">
        <v>181</v>
      </c>
      <c r="C10" s="28"/>
      <c r="D10" s="28">
        <v>1</v>
      </c>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c r="D13" s="28">
        <v>1</v>
      </c>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c r="D17" s="28">
        <v>1</v>
      </c>
    </row>
    <row r="18" spans="1:5" x14ac:dyDescent="0.2">
      <c r="A18" s="26">
        <v>14</v>
      </c>
      <c r="B18" s="27" t="s">
        <v>189</v>
      </c>
      <c r="C18" s="28">
        <v>1</v>
      </c>
      <c r="D18" s="28"/>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7</v>
      </c>
      <c r="D23" s="212"/>
    </row>
    <row r="24" spans="1:5" x14ac:dyDescent="0.2">
      <c r="B24" s="30" t="s">
        <v>195</v>
      </c>
      <c r="C24" s="207">
        <f>COUNT(D5:D22)</f>
        <v>11</v>
      </c>
      <c r="D24" s="207"/>
    </row>
    <row r="25" spans="1:5" x14ac:dyDescent="0.2">
      <c r="B25" s="29" t="s">
        <v>9</v>
      </c>
      <c r="C25" s="208" t="str">
        <f>+IF(AND(C23&gt;=1,C23&lt;=5),"3", IF(AND(C23&gt;=6,C23&lt;=11), "4", IF(AND(C23&gt;=12,C23&lt;=18), "5", "Revisar")))</f>
        <v>4</v>
      </c>
      <c r="D25" s="208"/>
      <c r="E25" s="208"/>
    </row>
  </sheetData>
  <sheetProtection algorithmName="SHA-512" hashValue="maeoJ9gupvQkWswPsl6BXMZuVD8VsXaGXI320uVvQ0+xWALA8ZrD8jG5iyIrvXPAR6cHA56U+EdqtbSZi4PV3w==" saltValue="xkh5IPtbQFpO1GA6M/vGG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4"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289</v>
      </c>
      <c r="B2" s="330"/>
      <c r="C2" s="330"/>
      <c r="D2" s="331"/>
    </row>
    <row r="3" spans="1:4" ht="12.75" customHeight="1" x14ac:dyDescent="0.2">
      <c r="A3" s="332" t="s">
        <v>171</v>
      </c>
      <c r="B3" s="332" t="s">
        <v>243</v>
      </c>
      <c r="C3" s="334" t="s">
        <v>173</v>
      </c>
      <c r="D3" s="335"/>
    </row>
    <row r="4" spans="1:4" ht="12.75" customHeight="1" x14ac:dyDescent="0.2">
      <c r="A4" s="333"/>
      <c r="B4" s="333"/>
      <c r="C4" s="75" t="s">
        <v>174</v>
      </c>
      <c r="D4" s="75"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22.5" customHeight="1" x14ac:dyDescent="0.2">
      <c r="A8" s="26">
        <v>4</v>
      </c>
      <c r="B8" s="27" t="s">
        <v>179</v>
      </c>
      <c r="C8" s="28">
        <v>1</v>
      </c>
      <c r="D8" s="28"/>
    </row>
    <row r="9" spans="1:4" x14ac:dyDescent="0.2">
      <c r="A9" s="26">
        <v>5</v>
      </c>
      <c r="B9" s="27" t="s">
        <v>180</v>
      </c>
      <c r="C9" s="28">
        <v>1</v>
      </c>
      <c r="D9" s="28"/>
    </row>
    <row r="10" spans="1:4" x14ac:dyDescent="0.2">
      <c r="A10" s="26">
        <v>6</v>
      </c>
      <c r="B10" s="27" t="s">
        <v>181</v>
      </c>
      <c r="C10" s="28"/>
      <c r="D10" s="28">
        <v>1</v>
      </c>
    </row>
    <row r="11" spans="1:4" x14ac:dyDescent="0.2">
      <c r="A11" s="26">
        <v>7</v>
      </c>
      <c r="B11" s="27" t="s">
        <v>182</v>
      </c>
      <c r="C11" s="28">
        <v>1</v>
      </c>
      <c r="D11" s="28"/>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c r="D14" s="28">
        <v>1</v>
      </c>
    </row>
    <row r="15" spans="1:4" x14ac:dyDescent="0.2">
      <c r="A15" s="26">
        <v>11</v>
      </c>
      <c r="B15" s="27" t="s">
        <v>186</v>
      </c>
      <c r="C15" s="28"/>
      <c r="D15" s="28">
        <v>1</v>
      </c>
    </row>
    <row r="16" spans="1:4"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v>1</v>
      </c>
      <c r="D19" s="28"/>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10</v>
      </c>
      <c r="D23" s="212"/>
    </row>
    <row r="24" spans="1:5" x14ac:dyDescent="0.2">
      <c r="B24" s="30" t="s">
        <v>195</v>
      </c>
      <c r="C24" s="207">
        <f>COUNT(D5:D22)</f>
        <v>8</v>
      </c>
      <c r="D24" s="207"/>
    </row>
    <row r="25" spans="1:5" x14ac:dyDescent="0.2">
      <c r="B25" s="29" t="s">
        <v>9</v>
      </c>
      <c r="C25" s="208" t="str">
        <f>+IF(AND(C23&gt;=1,C23&lt;=5),"3", IF(AND(C23&gt;=6,C23&lt;=11), "4", IF(AND(C23&gt;=12,C23&lt;=18), "5", "Revisar")))</f>
        <v>4</v>
      </c>
      <c r="D25" s="208"/>
      <c r="E25" s="208"/>
    </row>
  </sheetData>
  <sheetProtection algorithmName="SHA-512" hashValue="CtxgWqi3HlGFnsPx4SnffAhrPD0aTXZ3l8qPOsUIQsDBtc2ljFxL1XWoQClgAMfaYoB9AbxlItMBClnMR/idlQ==" saltValue="E2Wx3C5jKpHqzmT8gm+tnA=="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4" zoomScaleNormal="100"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49.5" customHeight="1" x14ac:dyDescent="0.2">
      <c r="A2" s="329" t="s">
        <v>320</v>
      </c>
      <c r="B2" s="330"/>
      <c r="C2" s="330"/>
      <c r="D2" s="331"/>
    </row>
    <row r="3" spans="1:4" ht="12.75" customHeight="1" x14ac:dyDescent="0.2">
      <c r="A3" s="332" t="s">
        <v>171</v>
      </c>
      <c r="B3" s="332" t="s">
        <v>243</v>
      </c>
      <c r="C3" s="334" t="s">
        <v>173</v>
      </c>
      <c r="D3" s="335"/>
    </row>
    <row r="4" spans="1:4" ht="12.75" customHeight="1" x14ac:dyDescent="0.2">
      <c r="A4" s="333"/>
      <c r="B4" s="333"/>
      <c r="C4" s="59" t="s">
        <v>174</v>
      </c>
      <c r="D4" s="59"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22.5" customHeight="1" x14ac:dyDescent="0.2">
      <c r="A8" s="26">
        <v>4</v>
      </c>
      <c r="B8" s="27" t="s">
        <v>179</v>
      </c>
      <c r="C8" s="28"/>
      <c r="D8" s="28">
        <v>1</v>
      </c>
    </row>
    <row r="9" spans="1:4" x14ac:dyDescent="0.2">
      <c r="A9" s="26">
        <v>5</v>
      </c>
      <c r="B9" s="27" t="s">
        <v>180</v>
      </c>
      <c r="C9" s="28">
        <v>1</v>
      </c>
      <c r="D9" s="28"/>
    </row>
    <row r="10" spans="1:4" x14ac:dyDescent="0.2">
      <c r="A10" s="26">
        <v>6</v>
      </c>
      <c r="B10" s="27" t="s">
        <v>181</v>
      </c>
      <c r="C10" s="28"/>
      <c r="D10" s="28">
        <v>1</v>
      </c>
    </row>
    <row r="11" spans="1:4" x14ac:dyDescent="0.2">
      <c r="A11" s="26">
        <v>7</v>
      </c>
      <c r="B11" s="27" t="s">
        <v>182</v>
      </c>
      <c r="C11" s="28"/>
      <c r="D11" s="28">
        <v>1</v>
      </c>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v>1</v>
      </c>
      <c r="D14" s="28"/>
    </row>
    <row r="15" spans="1:4" x14ac:dyDescent="0.2">
      <c r="A15" s="26">
        <v>11</v>
      </c>
      <c r="B15" s="27" t="s">
        <v>186</v>
      </c>
      <c r="C15" s="28">
        <v>1</v>
      </c>
      <c r="D15" s="28"/>
    </row>
    <row r="16" spans="1:4"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9</v>
      </c>
      <c r="D23" s="212"/>
    </row>
    <row r="24" spans="1:5" x14ac:dyDescent="0.2">
      <c r="B24" s="30" t="s">
        <v>195</v>
      </c>
      <c r="C24" s="207">
        <f>COUNT(D5:D22)</f>
        <v>9</v>
      </c>
      <c r="D24" s="207"/>
    </row>
    <row r="25" spans="1:5" x14ac:dyDescent="0.2">
      <c r="B25" s="29" t="s">
        <v>9</v>
      </c>
      <c r="C25" s="208" t="str">
        <f>+IF(AND(C23&gt;=1,C23&lt;=5),"3", IF(AND(C23&gt;=6,C23&lt;=11), "4", IF(AND(C23&gt;=12,C23&lt;=18), "5", "Revisar")))</f>
        <v>4</v>
      </c>
      <c r="D25" s="208"/>
      <c r="E25" s="208"/>
    </row>
  </sheetData>
  <sheetProtection algorithmName="SHA-512" hashValue="m1ltQwnLRBBi6Mij1lzA1gjbL20z2IoRkfh/dxPiaSdPNGytllnA25esLQ3I6gWpHo371hFNiSsB0TGFpSB4pg==" saltValue="6fnr2ll5a9PZ4Eh7WV0iG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334</v>
      </c>
      <c r="B2" s="210"/>
      <c r="C2" s="210"/>
      <c r="D2" s="210"/>
    </row>
    <row r="3" spans="1:4" x14ac:dyDescent="0.2">
      <c r="A3" s="211" t="s">
        <v>171</v>
      </c>
      <c r="B3" s="211" t="s">
        <v>172</v>
      </c>
      <c r="C3" s="211" t="s">
        <v>173</v>
      </c>
      <c r="D3" s="211"/>
    </row>
    <row r="4" spans="1:4" x14ac:dyDescent="0.2">
      <c r="A4" s="211"/>
      <c r="B4" s="211"/>
      <c r="C4" s="98" t="s">
        <v>174</v>
      </c>
      <c r="D4" s="98"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v>1</v>
      </c>
      <c r="D8" s="28"/>
    </row>
    <row r="9" spans="1:4" ht="16.5" customHeight="1" x14ac:dyDescent="0.2">
      <c r="A9" s="26">
        <v>5</v>
      </c>
      <c r="B9" s="27" t="s">
        <v>180</v>
      </c>
      <c r="C9" s="28">
        <v>1</v>
      </c>
      <c r="D9" s="28"/>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v>1</v>
      </c>
      <c r="D12" s="28"/>
    </row>
    <row r="13" spans="1:4" ht="17.25" customHeight="1" x14ac:dyDescent="0.2">
      <c r="A13" s="26">
        <v>9</v>
      </c>
      <c r="B13" s="27" t="s">
        <v>184</v>
      </c>
      <c r="C13" s="28"/>
      <c r="D13" s="28">
        <v>1</v>
      </c>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v>1</v>
      </c>
      <c r="D19" s="28"/>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v>1</v>
      </c>
      <c r="D22" s="28"/>
    </row>
    <row r="23" spans="1:5" x14ac:dyDescent="0.2">
      <c r="B23" s="29" t="s">
        <v>194</v>
      </c>
      <c r="C23" s="212">
        <f>COUNT(C5:C22)</f>
        <v>17</v>
      </c>
      <c r="D23" s="212"/>
    </row>
    <row r="24" spans="1:5" x14ac:dyDescent="0.2">
      <c r="B24" s="30" t="s">
        <v>195</v>
      </c>
      <c r="C24" s="207">
        <f>COUNT(D5:D22)</f>
        <v>1</v>
      </c>
      <c r="D24" s="207"/>
    </row>
    <row r="25" spans="1:5" x14ac:dyDescent="0.2">
      <c r="B25" s="29" t="s">
        <v>9</v>
      </c>
      <c r="C25" s="208" t="str">
        <f>+IF(AND(C23&gt;=1,C23&lt;=5),"3", IF(AND(C23&gt;=6,C23&lt;=11), "4", IF(AND(C23&gt;=12,C23&lt;=18), "5", "Revisar")))</f>
        <v>5</v>
      </c>
      <c r="D25" s="208"/>
      <c r="E25" s="208"/>
    </row>
  </sheetData>
  <sheetProtection algorithmName="SHA-512" hashValue="Ojgg0+a4K8lnigc7zSn8A5DwvLkt7mG3ie1XK7AbAxkxZa+xl9kr73/dlryVOmETaU0+VStwo9HLBslaxHx3ow==" saltValue="H1SbX/nobrpuLcEGVYFEn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0"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406</v>
      </c>
      <c r="B2" s="210"/>
      <c r="C2" s="210"/>
      <c r="D2" s="210"/>
    </row>
    <row r="3" spans="1:4" x14ac:dyDescent="0.2">
      <c r="A3" s="211" t="s">
        <v>171</v>
      </c>
      <c r="B3" s="211" t="s">
        <v>338</v>
      </c>
      <c r="C3" s="211" t="s">
        <v>173</v>
      </c>
      <c r="D3" s="211"/>
    </row>
    <row r="4" spans="1:4" x14ac:dyDescent="0.2">
      <c r="A4" s="211"/>
      <c r="B4" s="211"/>
      <c r="C4" s="101" t="s">
        <v>174</v>
      </c>
      <c r="D4" s="101"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v>1</v>
      </c>
      <c r="D8" s="28"/>
    </row>
    <row r="9" spans="1:4" ht="16.5" customHeight="1" x14ac:dyDescent="0.2">
      <c r="A9" s="26">
        <v>5</v>
      </c>
      <c r="B9" s="27" t="s">
        <v>180</v>
      </c>
      <c r="C9" s="28">
        <v>1</v>
      </c>
      <c r="D9" s="28"/>
    </row>
    <row r="10" spans="1:4" ht="16.5" customHeight="1" x14ac:dyDescent="0.2">
      <c r="A10" s="26">
        <v>6</v>
      </c>
      <c r="B10" s="27" t="s">
        <v>181</v>
      </c>
      <c r="C10" s="28"/>
      <c r="D10" s="28">
        <v>1</v>
      </c>
    </row>
    <row r="11" spans="1:4" ht="16.5" customHeight="1" x14ac:dyDescent="0.2">
      <c r="A11" s="26">
        <v>7</v>
      </c>
      <c r="B11" s="27" t="s">
        <v>182</v>
      </c>
      <c r="C11" s="28"/>
      <c r="D11" s="28">
        <v>1</v>
      </c>
    </row>
    <row r="12" spans="1:4" ht="25.5" x14ac:dyDescent="0.2">
      <c r="A12" s="26">
        <v>8</v>
      </c>
      <c r="B12" s="27" t="s">
        <v>183</v>
      </c>
      <c r="C12" s="28">
        <v>1</v>
      </c>
      <c r="D12" s="28"/>
    </row>
    <row r="13" spans="1:4" ht="17.25" customHeight="1" x14ac:dyDescent="0.2">
      <c r="A13" s="26">
        <v>9</v>
      </c>
      <c r="B13" s="27" t="s">
        <v>184</v>
      </c>
      <c r="C13" s="28">
        <v>1</v>
      </c>
      <c r="D13" s="28"/>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9</v>
      </c>
      <c r="D23" s="212"/>
    </row>
    <row r="24" spans="1:5" x14ac:dyDescent="0.2">
      <c r="B24" s="30" t="s">
        <v>195</v>
      </c>
      <c r="C24" s="207">
        <f>COUNT(D5:D22)</f>
        <v>9</v>
      </c>
      <c r="D24" s="207"/>
    </row>
    <row r="25" spans="1:5" x14ac:dyDescent="0.2">
      <c r="B25" s="29" t="s">
        <v>9</v>
      </c>
      <c r="C25" s="208" t="str">
        <f>+IF(AND(C23&gt;=1,C23&lt;=5),"3", IF(AND(C23&gt;=6,C23&lt;=11), "4", IF(AND(C23&gt;=12,C23&lt;=18), "5", "Revisar")))</f>
        <v>4</v>
      </c>
      <c r="D25" s="208"/>
      <c r="E25" s="208"/>
    </row>
  </sheetData>
  <sheetProtection algorithmName="SHA-512" hashValue="EtlnQdVACOFg7d66Vx/J+AWB2hQfWKCk8jcC3wkDbklMyKr6NsAGL5vmiLNhrPnMgGWempdCBFwEMXMpqflhXQ==" saltValue="np3+LSRSuHbNdW2+tT0ZJ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B14" sqref="B14"/>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8" ht="16.5" customHeight="1" x14ac:dyDescent="0.2">
      <c r="A1" s="209" t="s">
        <v>170</v>
      </c>
      <c r="B1" s="209"/>
      <c r="C1" s="209"/>
      <c r="D1" s="209"/>
    </row>
    <row r="2" spans="1:8" ht="34.5" customHeight="1" x14ac:dyDescent="0.2">
      <c r="A2" s="210" t="s">
        <v>231</v>
      </c>
      <c r="B2" s="210"/>
      <c r="C2" s="210"/>
      <c r="D2" s="210"/>
    </row>
    <row r="3" spans="1:8" x14ac:dyDescent="0.2">
      <c r="A3" s="211" t="s">
        <v>171</v>
      </c>
      <c r="B3" s="211" t="s">
        <v>172</v>
      </c>
      <c r="C3" s="211" t="s">
        <v>173</v>
      </c>
      <c r="D3" s="211"/>
    </row>
    <row r="4" spans="1:8" x14ac:dyDescent="0.2">
      <c r="A4" s="211"/>
      <c r="B4" s="211"/>
      <c r="C4" s="25" t="s">
        <v>174</v>
      </c>
      <c r="D4" s="25" t="s">
        <v>175</v>
      </c>
    </row>
    <row r="5" spans="1:8" x14ac:dyDescent="0.2">
      <c r="A5" s="26">
        <v>1</v>
      </c>
      <c r="B5" s="27" t="s">
        <v>176</v>
      </c>
      <c r="C5" s="28">
        <v>1</v>
      </c>
      <c r="D5" s="28"/>
    </row>
    <row r="6" spans="1:8" ht="17.25" customHeight="1" x14ac:dyDescent="0.2">
      <c r="A6" s="26">
        <v>2</v>
      </c>
      <c r="B6" s="27" t="s">
        <v>177</v>
      </c>
      <c r="C6" s="28">
        <v>1</v>
      </c>
      <c r="D6" s="28"/>
    </row>
    <row r="7" spans="1:8" x14ac:dyDescent="0.2">
      <c r="A7" s="26">
        <v>3</v>
      </c>
      <c r="B7" s="27" t="s">
        <v>178</v>
      </c>
      <c r="C7" s="28">
        <v>1</v>
      </c>
      <c r="D7" s="28"/>
    </row>
    <row r="8" spans="1:8" ht="25.5" x14ac:dyDescent="0.2">
      <c r="A8" s="26">
        <v>4</v>
      </c>
      <c r="B8" s="27" t="s">
        <v>179</v>
      </c>
      <c r="C8" s="28">
        <v>1</v>
      </c>
      <c r="D8" s="28"/>
    </row>
    <row r="9" spans="1:8" ht="16.5" customHeight="1" x14ac:dyDescent="0.2">
      <c r="A9" s="26">
        <v>5</v>
      </c>
      <c r="B9" s="27" t="s">
        <v>180</v>
      </c>
      <c r="C9" s="28">
        <v>1</v>
      </c>
      <c r="D9" s="28"/>
    </row>
    <row r="10" spans="1:8" ht="16.5" customHeight="1" x14ac:dyDescent="0.2">
      <c r="A10" s="26">
        <v>6</v>
      </c>
      <c r="B10" s="27" t="s">
        <v>181</v>
      </c>
      <c r="C10" s="28">
        <v>1</v>
      </c>
      <c r="D10" s="28"/>
    </row>
    <row r="11" spans="1:8" ht="16.5" customHeight="1" x14ac:dyDescent="0.2">
      <c r="A11" s="26">
        <v>7</v>
      </c>
      <c r="B11" s="27" t="s">
        <v>182</v>
      </c>
      <c r="C11" s="28">
        <v>1</v>
      </c>
      <c r="D11" s="28"/>
    </row>
    <row r="12" spans="1:8" ht="25.5" x14ac:dyDescent="0.2">
      <c r="A12" s="26">
        <v>8</v>
      </c>
      <c r="B12" s="27" t="s">
        <v>183</v>
      </c>
      <c r="C12" s="28">
        <v>1</v>
      </c>
      <c r="D12" s="28"/>
    </row>
    <row r="13" spans="1:8" ht="17.25" customHeight="1" x14ac:dyDescent="0.2">
      <c r="A13" s="26">
        <v>9</v>
      </c>
      <c r="B13" s="27" t="s">
        <v>184</v>
      </c>
      <c r="C13" s="28">
        <v>1</v>
      </c>
      <c r="D13" s="28"/>
    </row>
    <row r="14" spans="1:8" ht="25.5" x14ac:dyDescent="0.2">
      <c r="A14" s="26">
        <v>10</v>
      </c>
      <c r="B14" s="27" t="s">
        <v>185</v>
      </c>
      <c r="C14" s="28">
        <v>1</v>
      </c>
      <c r="D14" s="28"/>
      <c r="H14" s="24" t="s">
        <v>430</v>
      </c>
    </row>
    <row r="15" spans="1:8" ht="17.25" customHeight="1" x14ac:dyDescent="0.2">
      <c r="A15" s="26">
        <v>11</v>
      </c>
      <c r="B15" s="27" t="s">
        <v>186</v>
      </c>
      <c r="C15" s="28">
        <v>1</v>
      </c>
      <c r="D15" s="28"/>
    </row>
    <row r="16" spans="1:8"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v>1</v>
      </c>
      <c r="D19" s="28"/>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v>1</v>
      </c>
      <c r="D22" s="28"/>
    </row>
    <row r="23" spans="1:5" x14ac:dyDescent="0.2">
      <c r="B23" s="29" t="s">
        <v>194</v>
      </c>
      <c r="C23" s="212">
        <v>18</v>
      </c>
      <c r="D23" s="212"/>
    </row>
    <row r="24" spans="1:5" x14ac:dyDescent="0.2">
      <c r="B24" s="30" t="s">
        <v>195</v>
      </c>
      <c r="C24" s="207">
        <f>+COUNT(D5:D22)</f>
        <v>0</v>
      </c>
      <c r="D24" s="207"/>
    </row>
    <row r="25" spans="1:5" x14ac:dyDescent="0.2">
      <c r="B25" s="29" t="s">
        <v>9</v>
      </c>
      <c r="C25" s="208" t="str">
        <f>+IF(AND(C23&gt;=1,C23&lt;=5),"3", IF(AND(C23&gt;=6,C23&lt;=11), "4", IF(AND(C23&gt;=12,C23&lt;=18), "5", "Revisar")))</f>
        <v>5</v>
      </c>
      <c r="D25" s="208"/>
      <c r="E25" s="208"/>
    </row>
  </sheetData>
  <sheetProtection algorithmName="SHA-512" hashValue="3mYOLrvhvqxCCCAxw5xyWV6t1zYI8xdyBkReKLqIFTBFZlORShtOAkIHcU7EHQgQw2C+JA/q35S9umak8H6E6w==" saltValue="NRJUAMqpnPM4Lu5nW0XnB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3"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353</v>
      </c>
      <c r="B2" s="210"/>
      <c r="C2" s="210"/>
      <c r="D2" s="210"/>
    </row>
    <row r="3" spans="1:4" x14ac:dyDescent="0.2">
      <c r="A3" s="211" t="s">
        <v>171</v>
      </c>
      <c r="B3" s="211" t="s">
        <v>172</v>
      </c>
      <c r="C3" s="211" t="s">
        <v>173</v>
      </c>
      <c r="D3" s="211"/>
    </row>
    <row r="4" spans="1:4" x14ac:dyDescent="0.2">
      <c r="A4" s="211"/>
      <c r="B4" s="211"/>
      <c r="C4" s="109" t="s">
        <v>174</v>
      </c>
      <c r="D4" s="109"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c r="D8" s="28">
        <v>1</v>
      </c>
    </row>
    <row r="9" spans="1:4" ht="16.5" customHeight="1" x14ac:dyDescent="0.2">
      <c r="A9" s="26">
        <v>5</v>
      </c>
      <c r="B9" s="27" t="s">
        <v>180</v>
      </c>
      <c r="C9" s="28">
        <v>1</v>
      </c>
      <c r="D9" s="28"/>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v>1</v>
      </c>
      <c r="D12" s="28"/>
    </row>
    <row r="13" spans="1:4" ht="17.25" customHeight="1" x14ac:dyDescent="0.2">
      <c r="A13" s="26">
        <v>9</v>
      </c>
      <c r="B13" s="27" t="s">
        <v>184</v>
      </c>
      <c r="C13" s="28">
        <v>1</v>
      </c>
      <c r="D13" s="28"/>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118"/>
      <c r="D17" s="28">
        <v>1</v>
      </c>
    </row>
    <row r="18" spans="1:5" x14ac:dyDescent="0.2">
      <c r="A18" s="26">
        <v>14</v>
      </c>
      <c r="B18" s="27" t="s">
        <v>189</v>
      </c>
      <c r="C18" s="118"/>
      <c r="D18" s="28">
        <v>1</v>
      </c>
    </row>
    <row r="19" spans="1:5" x14ac:dyDescent="0.2">
      <c r="A19" s="26">
        <v>15</v>
      </c>
      <c r="B19" s="27" t="s">
        <v>190</v>
      </c>
      <c r="C19" s="118"/>
      <c r="D19" s="28">
        <v>1</v>
      </c>
    </row>
    <row r="20" spans="1:5" x14ac:dyDescent="0.2">
      <c r="A20" s="26">
        <v>16</v>
      </c>
      <c r="B20" s="27" t="s">
        <v>191</v>
      </c>
      <c r="C20" s="118"/>
      <c r="D20" s="28">
        <v>1</v>
      </c>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11</v>
      </c>
      <c r="D23" s="212"/>
    </row>
    <row r="24" spans="1:5" x14ac:dyDescent="0.2">
      <c r="B24" s="30" t="s">
        <v>195</v>
      </c>
      <c r="C24" s="207">
        <f>COUNT(D5:D22)</f>
        <v>7</v>
      </c>
      <c r="D24" s="207"/>
    </row>
    <row r="25" spans="1:5" x14ac:dyDescent="0.2">
      <c r="B25" s="29" t="s">
        <v>9</v>
      </c>
      <c r="C25" s="208" t="str">
        <f>+IF(AND(C23&gt;=1,C23&lt;=5),"3", IF(AND(C23&gt;=6,C23&lt;=11), "4", IF(AND(C23&gt;=12,C23&lt;=18), "5", "Revisar")))</f>
        <v>4</v>
      </c>
      <c r="D25" s="208"/>
      <c r="E25" s="208"/>
    </row>
  </sheetData>
  <sheetProtection algorithmName="SHA-512" hashValue="ujNBEcYPEblQiCKnrEc0FKkWJOeiQ+hwVF4jPYOXpKRkBzTP5Rd/fltNRF6TICE9A87o3fUgYNsU/X9R3QPBAw==" saltValue="n/iGyct0gUC36Gh2aQFJU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45" customHeight="1" x14ac:dyDescent="0.2">
      <c r="A2" s="210" t="s">
        <v>347</v>
      </c>
      <c r="B2" s="210"/>
      <c r="C2" s="210"/>
      <c r="D2" s="210"/>
    </row>
    <row r="3" spans="1:4" x14ac:dyDescent="0.2">
      <c r="A3" s="211" t="s">
        <v>171</v>
      </c>
      <c r="B3" s="211" t="s">
        <v>172</v>
      </c>
      <c r="C3" s="211" t="s">
        <v>173</v>
      </c>
      <c r="D3" s="211"/>
    </row>
    <row r="4" spans="1:4" x14ac:dyDescent="0.2">
      <c r="A4" s="211"/>
      <c r="B4" s="211"/>
      <c r="C4" s="109" t="s">
        <v>174</v>
      </c>
      <c r="D4" s="109"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c r="D8" s="118">
        <v>1</v>
      </c>
    </row>
    <row r="9" spans="1:4" ht="16.5" customHeight="1" x14ac:dyDescent="0.2">
      <c r="A9" s="26">
        <v>5</v>
      </c>
      <c r="B9" s="27" t="s">
        <v>180</v>
      </c>
      <c r="C9" s="28">
        <v>1</v>
      </c>
      <c r="D9" s="28"/>
    </row>
    <row r="10" spans="1:4" ht="16.5" customHeight="1" x14ac:dyDescent="0.2">
      <c r="A10" s="26">
        <v>6</v>
      </c>
      <c r="B10" s="27" t="s">
        <v>181</v>
      </c>
      <c r="C10" s="28"/>
      <c r="D10" s="28">
        <v>1</v>
      </c>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c r="D13" s="28">
        <v>1</v>
      </c>
    </row>
    <row r="14" spans="1:4" ht="25.5" x14ac:dyDescent="0.2">
      <c r="A14" s="26">
        <v>10</v>
      </c>
      <c r="B14" s="27" t="s">
        <v>185</v>
      </c>
      <c r="C14" s="28"/>
      <c r="D14" s="28">
        <v>1</v>
      </c>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v>1</v>
      </c>
      <c r="D19" s="28"/>
    </row>
    <row r="20" spans="1:5" x14ac:dyDescent="0.2">
      <c r="A20" s="26">
        <v>16</v>
      </c>
      <c r="B20" s="27" t="s">
        <v>191</v>
      </c>
      <c r="C20" s="28">
        <v>1</v>
      </c>
      <c r="D20" s="28"/>
    </row>
    <row r="21" spans="1:5" x14ac:dyDescent="0.2">
      <c r="A21" s="26"/>
      <c r="B21" s="27" t="s">
        <v>192</v>
      </c>
      <c r="C21" s="28">
        <v>1</v>
      </c>
      <c r="D21" s="28"/>
    </row>
    <row r="22" spans="1:5" x14ac:dyDescent="0.2">
      <c r="A22" s="26">
        <v>18</v>
      </c>
      <c r="B22" s="27" t="s">
        <v>193</v>
      </c>
      <c r="C22" s="28">
        <v>1</v>
      </c>
      <c r="D22" s="28"/>
    </row>
    <row r="23" spans="1:5" x14ac:dyDescent="0.2">
      <c r="B23" s="29" t="s">
        <v>194</v>
      </c>
      <c r="C23" s="212">
        <f>COUNT(C5:C22)</f>
        <v>12</v>
      </c>
      <c r="D23" s="212"/>
    </row>
    <row r="24" spans="1:5" x14ac:dyDescent="0.2">
      <c r="B24" s="30" t="s">
        <v>195</v>
      </c>
      <c r="C24" s="207">
        <f>+COUNT(D5:D22)</f>
        <v>6</v>
      </c>
      <c r="D24" s="207"/>
    </row>
    <row r="25" spans="1:5" x14ac:dyDescent="0.2">
      <c r="B25" s="29" t="s">
        <v>9</v>
      </c>
      <c r="C25" s="208" t="str">
        <f>+IF(AND(C23&gt;=1,C23&lt;=5),"3", IF(AND(C23&gt;=6,C23&lt;=11), "4", IF(AND(C23&gt;=12,C23&lt;=18), "5", "Revisar")))</f>
        <v>5</v>
      </c>
      <c r="D25" s="208"/>
      <c r="E25" s="208"/>
    </row>
  </sheetData>
  <sheetProtection algorithmName="SHA-512" hashValue="gK3CUOdUJ1oONdH7KtsVkew4PWKjC3ZtiSi8uyvYYW14i2tMpxAeJGwPc85hhM+gQyORk+8y2Av12XRD72zkbA==" saltValue="ELZ9UU8fWv+OvAzg+OXBn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25"/>
  <sheetViews>
    <sheetView workbookViewId="0">
      <selection activeCell="E22" sqref="E22"/>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157</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c r="D8" s="28">
        <v>1</v>
      </c>
    </row>
    <row r="9" spans="1:4" ht="16.5" customHeight="1" x14ac:dyDescent="0.2">
      <c r="A9" s="26">
        <v>5</v>
      </c>
      <c r="B9" s="27" t="s">
        <v>180</v>
      </c>
      <c r="C9" s="28">
        <v>1</v>
      </c>
      <c r="D9" s="28"/>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c r="D13" s="28">
        <v>1</v>
      </c>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11</v>
      </c>
      <c r="D23" s="212"/>
    </row>
    <row r="24" spans="1:5" x14ac:dyDescent="0.2">
      <c r="B24" s="30" t="s">
        <v>195</v>
      </c>
      <c r="C24" s="207">
        <f>+COUNT(D5:D22)</f>
        <v>7</v>
      </c>
      <c r="D24" s="207"/>
    </row>
    <row r="25" spans="1:5" x14ac:dyDescent="0.2">
      <c r="B25" s="29" t="s">
        <v>9</v>
      </c>
      <c r="C25" s="208" t="str">
        <f>+IF(AND(C23&gt;=1,C23&lt;=5),"3", IF(AND(C23&gt;=6,C23&lt;=11), "4", IF(AND(C23&gt;=12,C23&lt;=18), "5", "Revisar")))</f>
        <v>4</v>
      </c>
      <c r="D25" s="208"/>
      <c r="E25" s="208"/>
    </row>
  </sheetData>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25"/>
  <sheetViews>
    <sheetView workbookViewId="0">
      <selection activeCell="C24" sqref="C24:D24"/>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41</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v>1</v>
      </c>
      <c r="D8" s="28"/>
    </row>
    <row r="9" spans="1:4" ht="16.5" customHeight="1" x14ac:dyDescent="0.2">
      <c r="A9" s="26">
        <v>5</v>
      </c>
      <c r="B9" s="27" t="s">
        <v>180</v>
      </c>
      <c r="C9" s="28">
        <v>1</v>
      </c>
      <c r="D9" s="28"/>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v>1</v>
      </c>
      <c r="D12" s="28"/>
    </row>
    <row r="13" spans="1:4" ht="17.25" customHeight="1" x14ac:dyDescent="0.2">
      <c r="A13" s="26">
        <v>9</v>
      </c>
      <c r="B13" s="27" t="s">
        <v>184</v>
      </c>
      <c r="C13" s="28">
        <v>1</v>
      </c>
      <c r="D13" s="28"/>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v>1</v>
      </c>
      <c r="D19" s="28"/>
    </row>
    <row r="20" spans="1:5" x14ac:dyDescent="0.2">
      <c r="A20" s="26">
        <v>16</v>
      </c>
      <c r="B20" s="27" t="s">
        <v>191</v>
      </c>
      <c r="C20" s="28">
        <v>1</v>
      </c>
      <c r="D20" s="28"/>
    </row>
    <row r="21" spans="1:5" x14ac:dyDescent="0.2">
      <c r="A21" s="26">
        <v>17</v>
      </c>
      <c r="B21" s="27" t="s">
        <v>192</v>
      </c>
      <c r="C21" s="28">
        <v>1</v>
      </c>
      <c r="D21" s="28"/>
    </row>
    <row r="22" spans="1:5" x14ac:dyDescent="0.2">
      <c r="A22" s="26">
        <v>18</v>
      </c>
      <c r="B22" s="27" t="s">
        <v>193</v>
      </c>
      <c r="C22" s="28">
        <v>1</v>
      </c>
      <c r="D22" s="28"/>
    </row>
    <row r="23" spans="1:5" x14ac:dyDescent="0.2">
      <c r="B23" s="29" t="s">
        <v>194</v>
      </c>
      <c r="C23" s="212">
        <f>COUNT(C5:C22)</f>
        <v>18</v>
      </c>
      <c r="D23" s="212"/>
    </row>
    <row r="24" spans="1:5" x14ac:dyDescent="0.2">
      <c r="B24" s="30" t="s">
        <v>195</v>
      </c>
      <c r="C24" s="207">
        <f>+COUNT(D5:D22)</f>
        <v>0</v>
      </c>
      <c r="D24" s="207"/>
    </row>
    <row r="25" spans="1:5" x14ac:dyDescent="0.2">
      <c r="B25" s="29" t="s">
        <v>9</v>
      </c>
      <c r="C25" s="208" t="str">
        <f>+IF(AND(C23&gt;=1,C23&lt;=5),"3", IF(AND(C23&gt;=6,C23&lt;=11), "4", IF(AND(C23&gt;=12,C23&lt;=18), "5", "Revisar")))</f>
        <v>5</v>
      </c>
      <c r="D25" s="208"/>
      <c r="E25" s="208"/>
    </row>
  </sheetData>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25"/>
  <sheetViews>
    <sheetView workbookViewId="0">
      <selection activeCell="C24" sqref="C24:D24"/>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41</v>
      </c>
      <c r="B2" s="330"/>
      <c r="C2" s="330"/>
      <c r="D2" s="331"/>
    </row>
    <row r="3" spans="1:4" ht="12.75" customHeight="1" x14ac:dyDescent="0.2">
      <c r="A3" s="332" t="s">
        <v>171</v>
      </c>
      <c r="B3" s="332" t="s">
        <v>172</v>
      </c>
      <c r="C3" s="334" t="s">
        <v>173</v>
      </c>
      <c r="D3" s="335"/>
    </row>
    <row r="4" spans="1:4" ht="12.75" customHeight="1" x14ac:dyDescent="0.2">
      <c r="A4" s="333"/>
      <c r="B4" s="333"/>
      <c r="C4" s="40" t="s">
        <v>174</v>
      </c>
      <c r="D4" s="40"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v>1</v>
      </c>
      <c r="D7" s="28"/>
    </row>
    <row r="8" spans="1:4" ht="12.75" customHeight="1" x14ac:dyDescent="0.2">
      <c r="A8" s="26">
        <v>4</v>
      </c>
      <c r="B8" s="27" t="s">
        <v>179</v>
      </c>
      <c r="C8" s="28"/>
      <c r="D8" s="28">
        <v>1</v>
      </c>
    </row>
    <row r="9" spans="1:4" x14ac:dyDescent="0.2">
      <c r="A9" s="26">
        <v>5</v>
      </c>
      <c r="B9" s="27" t="s">
        <v>180</v>
      </c>
      <c r="C9" s="28">
        <v>1</v>
      </c>
      <c r="D9" s="28"/>
    </row>
    <row r="10" spans="1:4" x14ac:dyDescent="0.2">
      <c r="A10" s="26">
        <v>6</v>
      </c>
      <c r="B10" s="27" t="s">
        <v>181</v>
      </c>
      <c r="C10" s="28">
        <v>1</v>
      </c>
      <c r="D10" s="28"/>
    </row>
    <row r="11" spans="1:4" x14ac:dyDescent="0.2">
      <c r="A11" s="26">
        <v>7</v>
      </c>
      <c r="B11" s="27" t="s">
        <v>182</v>
      </c>
      <c r="C11" s="28"/>
      <c r="D11" s="28">
        <v>1</v>
      </c>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c r="D14" s="28">
        <v>1</v>
      </c>
    </row>
    <row r="15" spans="1:4" x14ac:dyDescent="0.2">
      <c r="A15" s="26">
        <v>11</v>
      </c>
      <c r="B15" s="27" t="s">
        <v>186</v>
      </c>
      <c r="C15" s="28">
        <v>1</v>
      </c>
      <c r="D15" s="28"/>
    </row>
    <row r="16" spans="1:4"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v>1</v>
      </c>
      <c r="D19" s="28"/>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8</v>
      </c>
      <c r="D23" s="212"/>
    </row>
    <row r="24" spans="1:5" x14ac:dyDescent="0.2">
      <c r="B24" s="30" t="s">
        <v>195</v>
      </c>
      <c r="C24" s="207">
        <f>COUNT(D5:D22)</f>
        <v>10</v>
      </c>
      <c r="D24" s="207"/>
    </row>
    <row r="25" spans="1:5" x14ac:dyDescent="0.2">
      <c r="B25" s="29" t="s">
        <v>9</v>
      </c>
      <c r="C25" s="208" t="str">
        <f>+IF(AND(C23&gt;=1,C23&lt;=5),"3", IF(AND(C23&gt;=6,C23&lt;=11), "4", IF(AND(C23&gt;=12,C23&lt;=18), "5", "Revisar")))</f>
        <v>4</v>
      </c>
      <c r="D25" s="208"/>
      <c r="E25" s="208"/>
    </row>
  </sheetData>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428</v>
      </c>
      <c r="B2" s="330"/>
      <c r="C2" s="330"/>
      <c r="D2" s="331"/>
    </row>
    <row r="3" spans="1:4" ht="12.75" customHeight="1" x14ac:dyDescent="0.2">
      <c r="A3" s="332" t="s">
        <v>171</v>
      </c>
      <c r="B3" s="332" t="s">
        <v>243</v>
      </c>
      <c r="C3" s="334" t="s">
        <v>173</v>
      </c>
      <c r="D3" s="335"/>
    </row>
    <row r="4" spans="1:4" ht="12.75" customHeight="1" x14ac:dyDescent="0.2">
      <c r="A4" s="333"/>
      <c r="B4" s="333"/>
      <c r="C4" s="196" t="s">
        <v>174</v>
      </c>
      <c r="D4" s="196" t="s">
        <v>175</v>
      </c>
    </row>
    <row r="5" spans="1:4" ht="12.75" customHeight="1" x14ac:dyDescent="0.2">
      <c r="A5" s="26">
        <v>1</v>
      </c>
      <c r="B5" s="27" t="s">
        <v>176</v>
      </c>
      <c r="C5" s="28"/>
      <c r="D5" s="28">
        <v>1</v>
      </c>
    </row>
    <row r="6" spans="1:4" ht="17.25" customHeight="1" x14ac:dyDescent="0.2">
      <c r="A6" s="26">
        <v>2</v>
      </c>
      <c r="B6" s="27" t="s">
        <v>177</v>
      </c>
      <c r="C6" s="28">
        <v>1</v>
      </c>
      <c r="D6" s="28"/>
    </row>
    <row r="7" spans="1:4" ht="12.75" customHeight="1" x14ac:dyDescent="0.2">
      <c r="A7" s="26">
        <v>3</v>
      </c>
      <c r="B7" s="27" t="s">
        <v>178</v>
      </c>
      <c r="C7" s="28"/>
      <c r="D7" s="28">
        <v>1</v>
      </c>
    </row>
    <row r="8" spans="1:4" ht="12.75" customHeight="1" x14ac:dyDescent="0.2">
      <c r="A8" s="26">
        <v>4</v>
      </c>
      <c r="B8" s="27" t="s">
        <v>179</v>
      </c>
      <c r="C8" s="28"/>
      <c r="D8" s="28">
        <v>1</v>
      </c>
    </row>
    <row r="9" spans="1:4" x14ac:dyDescent="0.2">
      <c r="A9" s="26">
        <v>5</v>
      </c>
      <c r="B9" s="27" t="s">
        <v>180</v>
      </c>
      <c r="C9" s="28"/>
      <c r="D9" s="28">
        <v>1</v>
      </c>
    </row>
    <row r="10" spans="1:4" x14ac:dyDescent="0.2">
      <c r="A10" s="26">
        <v>6</v>
      </c>
      <c r="B10" s="27" t="s">
        <v>181</v>
      </c>
      <c r="C10" s="28">
        <v>1</v>
      </c>
      <c r="D10" s="28"/>
    </row>
    <row r="11" spans="1:4" x14ac:dyDescent="0.2">
      <c r="A11" s="26">
        <v>7</v>
      </c>
      <c r="B11" s="27" t="s">
        <v>182</v>
      </c>
      <c r="C11" s="28">
        <v>1</v>
      </c>
      <c r="D11" s="28"/>
    </row>
    <row r="12" spans="1:4" ht="25.5" x14ac:dyDescent="0.2">
      <c r="A12" s="26">
        <v>8</v>
      </c>
      <c r="B12" s="27" t="s">
        <v>183</v>
      </c>
      <c r="C12" s="28"/>
      <c r="D12" s="28">
        <v>1</v>
      </c>
    </row>
    <row r="13" spans="1:4" x14ac:dyDescent="0.2">
      <c r="A13" s="26">
        <v>9</v>
      </c>
      <c r="B13" s="27" t="s">
        <v>184</v>
      </c>
      <c r="C13" s="28"/>
      <c r="D13" s="28">
        <v>1</v>
      </c>
    </row>
    <row r="14" spans="1:4" ht="25.5" x14ac:dyDescent="0.2">
      <c r="A14" s="26">
        <v>10</v>
      </c>
      <c r="B14" s="27" t="s">
        <v>185</v>
      </c>
      <c r="C14" s="28"/>
      <c r="D14" s="28">
        <v>1</v>
      </c>
    </row>
    <row r="15" spans="1:4" x14ac:dyDescent="0.2">
      <c r="A15" s="26">
        <v>11</v>
      </c>
      <c r="B15" s="27" t="s">
        <v>186</v>
      </c>
      <c r="C15" s="28"/>
      <c r="D15" s="28">
        <v>1</v>
      </c>
    </row>
    <row r="16" spans="1:4"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v>1</v>
      </c>
      <c r="D20" s="28"/>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v>5</v>
      </c>
      <c r="D23" s="212"/>
    </row>
    <row r="24" spans="1:5" x14ac:dyDescent="0.2">
      <c r="B24" s="30" t="s">
        <v>195</v>
      </c>
      <c r="C24" s="207">
        <v>13</v>
      </c>
      <c r="D24" s="207"/>
    </row>
    <row r="25" spans="1:5" x14ac:dyDescent="0.2">
      <c r="B25" s="29" t="s">
        <v>9</v>
      </c>
      <c r="C25" s="208" t="str">
        <f>+IF(AND(C23&gt;=1,C23&lt;=5),"3", IF(AND(C23&gt;=6,C23&lt;=11), "4", IF(AND(C23&gt;=12,C23&lt;=18), "5", "Revisar")))</f>
        <v>3</v>
      </c>
      <c r="D25" s="208"/>
      <c r="E25" s="208"/>
    </row>
  </sheetData>
  <sheetProtection algorithmName="SHA-512" hashValue="mR53io2rEpETIbRhyaD8f7Kt1V5a3QbDiH0TXHT0Lkxogf1IHba5HPP5VeFjuxYXHb6kmkhOwwXo0iIWf0IRTA==" saltValue="mXiT8rEGLRfhYH/KmFifl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7"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49.5" customHeight="1" x14ac:dyDescent="0.2">
      <c r="A2" s="210" t="s">
        <v>381</v>
      </c>
      <c r="B2" s="210"/>
      <c r="C2" s="210"/>
      <c r="D2" s="210"/>
    </row>
    <row r="3" spans="1:4" x14ac:dyDescent="0.2">
      <c r="A3" s="211" t="s">
        <v>171</v>
      </c>
      <c r="B3" s="211" t="s">
        <v>172</v>
      </c>
      <c r="C3" s="211" t="s">
        <v>173</v>
      </c>
      <c r="D3" s="211"/>
    </row>
    <row r="4" spans="1:4" x14ac:dyDescent="0.2">
      <c r="A4" s="211"/>
      <c r="B4" s="211"/>
      <c r="C4" s="97" t="s">
        <v>174</v>
      </c>
      <c r="D4" s="97" t="s">
        <v>175</v>
      </c>
    </row>
    <row r="5" spans="1:4" x14ac:dyDescent="0.2">
      <c r="A5" s="26">
        <v>1</v>
      </c>
      <c r="B5" s="27" t="s">
        <v>176</v>
      </c>
      <c r="C5" s="28"/>
      <c r="D5" s="28">
        <v>1</v>
      </c>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c r="D8" s="28">
        <v>1</v>
      </c>
    </row>
    <row r="9" spans="1:4" ht="16.5" customHeight="1" x14ac:dyDescent="0.2">
      <c r="A9" s="26">
        <v>5</v>
      </c>
      <c r="B9" s="27" t="s">
        <v>180</v>
      </c>
      <c r="C9" s="28">
        <v>1</v>
      </c>
      <c r="D9" s="28"/>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c r="D13" s="28">
        <v>1</v>
      </c>
    </row>
    <row r="14" spans="1:4" ht="25.5" x14ac:dyDescent="0.2">
      <c r="A14" s="26">
        <v>10</v>
      </c>
      <c r="B14" s="27" t="s">
        <v>185</v>
      </c>
      <c r="C14" s="28">
        <v>1</v>
      </c>
      <c r="D14" s="28"/>
    </row>
    <row r="15" spans="1:4" ht="17.25" customHeight="1" x14ac:dyDescent="0.2">
      <c r="A15" s="26">
        <v>11</v>
      </c>
      <c r="B15" s="27" t="s">
        <v>186</v>
      </c>
      <c r="C15" s="28"/>
      <c r="D15" s="28">
        <v>1</v>
      </c>
    </row>
    <row r="16" spans="1:4" ht="18" customHeight="1" x14ac:dyDescent="0.2">
      <c r="A16" s="26">
        <v>12</v>
      </c>
      <c r="B16" s="27" t="s">
        <v>187</v>
      </c>
      <c r="C16" s="28"/>
      <c r="D16" s="28">
        <v>1</v>
      </c>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v>1</v>
      </c>
      <c r="D19" s="28"/>
    </row>
    <row r="20" spans="1:5" x14ac:dyDescent="0.2">
      <c r="A20" s="26">
        <v>16</v>
      </c>
      <c r="B20" s="27" t="s">
        <v>191</v>
      </c>
      <c r="C20" s="28">
        <v>1</v>
      </c>
      <c r="D20" s="28"/>
    </row>
    <row r="21" spans="1:5" x14ac:dyDescent="0.2">
      <c r="A21" s="26"/>
      <c r="B21" s="27" t="s">
        <v>192</v>
      </c>
      <c r="C21" s="28">
        <v>1</v>
      </c>
      <c r="D21" s="28"/>
    </row>
    <row r="22" spans="1:5" x14ac:dyDescent="0.2">
      <c r="A22" s="26">
        <v>18</v>
      </c>
      <c r="B22" s="27" t="s">
        <v>193</v>
      </c>
      <c r="C22" s="28"/>
      <c r="D22" s="28">
        <v>1</v>
      </c>
    </row>
    <row r="23" spans="1:5" x14ac:dyDescent="0.2">
      <c r="B23" s="29" t="s">
        <v>194</v>
      </c>
      <c r="C23" s="212">
        <f>COUNT(C5:C22)</f>
        <v>9</v>
      </c>
      <c r="D23" s="212"/>
    </row>
    <row r="24" spans="1:5" x14ac:dyDescent="0.2">
      <c r="B24" s="30" t="s">
        <v>195</v>
      </c>
      <c r="C24" s="207">
        <f>COUNT(D5:D22)</f>
        <v>9</v>
      </c>
      <c r="D24" s="207"/>
    </row>
    <row r="25" spans="1:5" x14ac:dyDescent="0.2">
      <c r="B25" s="29" t="s">
        <v>9</v>
      </c>
      <c r="C25" s="208" t="str">
        <f>+IF(AND(C23&gt;=1,C23&lt;=5),"3", IF(AND(C23&gt;=6,C23&lt;=11), "4", IF(AND(C23&gt;=12,C23&lt;=18), "5", "Revisar")))</f>
        <v>4</v>
      </c>
      <c r="D25" s="208"/>
      <c r="E25" s="208"/>
    </row>
  </sheetData>
  <sheetProtection algorithmName="SHA-512" hashValue="9aFMEHoBPla/E8NLNamZlqM3wzPeLwxqsPZnmEMdS048rKnB7V1mjs/bAU4o4Rr8vayYK/hZro07mS12Vta16g==" saltValue="iLhWdtoVCU1oN7bu3JGFP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408</v>
      </c>
      <c r="B2" s="210"/>
      <c r="C2" s="210"/>
      <c r="D2" s="210"/>
    </row>
    <row r="3" spans="1:4" x14ac:dyDescent="0.2">
      <c r="A3" s="211" t="s">
        <v>171</v>
      </c>
      <c r="B3" s="211" t="s">
        <v>172</v>
      </c>
      <c r="C3" s="211" t="s">
        <v>173</v>
      </c>
      <c r="D3" s="211"/>
    </row>
    <row r="4" spans="1:4" x14ac:dyDescent="0.2">
      <c r="A4" s="211"/>
      <c r="B4" s="211"/>
      <c r="C4" s="181" t="s">
        <v>174</v>
      </c>
      <c r="D4" s="181" t="s">
        <v>175</v>
      </c>
    </row>
    <row r="5" spans="1:4" x14ac:dyDescent="0.2">
      <c r="A5" s="26">
        <v>1</v>
      </c>
      <c r="B5" s="27" t="s">
        <v>176</v>
      </c>
      <c r="C5" s="28"/>
      <c r="D5" s="28">
        <v>1</v>
      </c>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c r="D8" s="28">
        <v>1</v>
      </c>
    </row>
    <row r="9" spans="1:4" ht="16.5" customHeight="1" x14ac:dyDescent="0.2">
      <c r="A9" s="26">
        <v>5</v>
      </c>
      <c r="B9" s="27" t="s">
        <v>180</v>
      </c>
      <c r="C9" s="28">
        <v>1</v>
      </c>
      <c r="D9" s="28"/>
    </row>
    <row r="10" spans="1:4" ht="16.5" customHeight="1" x14ac:dyDescent="0.2">
      <c r="A10" s="26">
        <v>6</v>
      </c>
      <c r="B10" s="27" t="s">
        <v>181</v>
      </c>
      <c r="C10" s="28"/>
      <c r="D10" s="28">
        <v>1</v>
      </c>
    </row>
    <row r="11" spans="1:4" ht="16.5" customHeight="1" x14ac:dyDescent="0.2">
      <c r="A11" s="26">
        <v>7</v>
      </c>
      <c r="B11" s="27" t="s">
        <v>182</v>
      </c>
      <c r="C11" s="28"/>
      <c r="D11" s="28">
        <v>1</v>
      </c>
    </row>
    <row r="12" spans="1:4" ht="25.5" x14ac:dyDescent="0.2">
      <c r="A12" s="26">
        <v>8</v>
      </c>
      <c r="B12" s="27" t="s">
        <v>183</v>
      </c>
      <c r="C12" s="28"/>
      <c r="D12" s="28">
        <v>1</v>
      </c>
    </row>
    <row r="13" spans="1:4" ht="17.25" customHeight="1" x14ac:dyDescent="0.2">
      <c r="A13" s="26">
        <v>9</v>
      </c>
      <c r="B13" s="27" t="s">
        <v>184</v>
      </c>
      <c r="C13" s="28"/>
      <c r="D13" s="28">
        <v>1</v>
      </c>
    </row>
    <row r="14" spans="1:4" ht="25.5" x14ac:dyDescent="0.2">
      <c r="A14" s="26">
        <v>10</v>
      </c>
      <c r="B14" s="27" t="s">
        <v>185</v>
      </c>
      <c r="C14" s="28"/>
      <c r="D14" s="28">
        <v>1</v>
      </c>
    </row>
    <row r="15" spans="1:4" ht="17.25" customHeight="1" x14ac:dyDescent="0.2">
      <c r="A15" s="26">
        <v>11</v>
      </c>
      <c r="B15" s="27" t="s">
        <v>186</v>
      </c>
      <c r="C15" s="28"/>
      <c r="D15" s="28">
        <v>1</v>
      </c>
    </row>
    <row r="16" spans="1:4" ht="18" customHeight="1" x14ac:dyDescent="0.2">
      <c r="A16" s="26">
        <v>12</v>
      </c>
      <c r="B16" s="27" t="s">
        <v>187</v>
      </c>
      <c r="C16" s="28"/>
      <c r="D16" s="28">
        <v>1</v>
      </c>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3</v>
      </c>
      <c r="D23" s="212"/>
    </row>
    <row r="24" spans="1:5" x14ac:dyDescent="0.2">
      <c r="B24" s="30" t="s">
        <v>195</v>
      </c>
      <c r="C24" s="207">
        <f>+COUNT(D5:D22)</f>
        <v>15</v>
      </c>
      <c r="D24" s="207"/>
    </row>
    <row r="25" spans="1:5" x14ac:dyDescent="0.2">
      <c r="B25" s="29" t="s">
        <v>9</v>
      </c>
      <c r="C25" s="208" t="str">
        <f>+IF(AND(C23&gt;=1,C23&lt;=5),"3", IF(AND(C23&gt;=6,C23&lt;=11), "4", IF(AND(C23&gt;=12,C23&lt;=18), "5", "Revisar")))</f>
        <v>3</v>
      </c>
      <c r="D25" s="208"/>
      <c r="E25" s="208"/>
    </row>
  </sheetData>
  <sheetProtection algorithmName="SHA-512" hashValue="kMKkTz5wdI7gXBYBh3d0pge7vUaV7eaUlsHqtnxo+AsV/+V+BDecpFHt9QgTM51HhPRXOUy5BEPnDGJXbMOc7g==" saltValue="fLKPQw3WtFOuBPvo1gqZp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3" workbookViewId="0">
      <selection activeCell="C24" sqref="C24:D24"/>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418</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c r="D8" s="28">
        <v>1</v>
      </c>
    </row>
    <row r="9" spans="1:4" ht="16.5" customHeight="1" x14ac:dyDescent="0.2">
      <c r="A9" s="26">
        <v>5</v>
      </c>
      <c r="B9" s="27" t="s">
        <v>180</v>
      </c>
      <c r="C9" s="28"/>
      <c r="D9" s="28">
        <v>1</v>
      </c>
    </row>
    <row r="10" spans="1:4" ht="16.5" customHeight="1" x14ac:dyDescent="0.2">
      <c r="A10" s="26">
        <v>6</v>
      </c>
      <c r="B10" s="27" t="s">
        <v>181</v>
      </c>
      <c r="C10" s="28"/>
      <c r="D10" s="28">
        <v>1</v>
      </c>
    </row>
    <row r="11" spans="1:4" ht="16.5" customHeight="1" x14ac:dyDescent="0.2">
      <c r="A11" s="26">
        <v>7</v>
      </c>
      <c r="B11" s="27" t="s">
        <v>182</v>
      </c>
      <c r="C11" s="28"/>
      <c r="D11" s="28">
        <v>1</v>
      </c>
    </row>
    <row r="12" spans="1:4" ht="25.5" x14ac:dyDescent="0.2">
      <c r="A12" s="26">
        <v>8</v>
      </c>
      <c r="B12" s="27" t="s">
        <v>183</v>
      </c>
      <c r="C12" s="28"/>
      <c r="D12" s="28">
        <v>1</v>
      </c>
    </row>
    <row r="13" spans="1:4" ht="17.25" customHeight="1" x14ac:dyDescent="0.2">
      <c r="A13" s="26">
        <v>9</v>
      </c>
      <c r="B13" s="27" t="s">
        <v>184</v>
      </c>
      <c r="C13" s="28">
        <v>1</v>
      </c>
      <c r="D13" s="28">
        <v>1</v>
      </c>
    </row>
    <row r="14" spans="1:4" ht="25.5" x14ac:dyDescent="0.2">
      <c r="A14" s="26">
        <v>10</v>
      </c>
      <c r="B14" s="27" t="s">
        <v>185</v>
      </c>
      <c r="C14" s="28"/>
      <c r="D14" s="28">
        <v>1</v>
      </c>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5</v>
      </c>
      <c r="D23" s="212"/>
    </row>
    <row r="24" spans="1:5" x14ac:dyDescent="0.2">
      <c r="B24" s="30" t="s">
        <v>195</v>
      </c>
      <c r="C24" s="207">
        <f>+COUNT(D5:D22)</f>
        <v>14</v>
      </c>
      <c r="D24" s="207"/>
    </row>
    <row r="25" spans="1:5" x14ac:dyDescent="0.2">
      <c r="B25" s="29" t="s">
        <v>9</v>
      </c>
      <c r="C25" s="208" t="str">
        <f>+IF(AND(C23&gt;=1,C23&lt;=5),"3", IF(AND(C23&gt;=6,C23&lt;=11), "4", IF(AND(C23&gt;=12,C23&lt;=18), "5", "Revisar")))</f>
        <v>3</v>
      </c>
      <c r="D25" s="208"/>
      <c r="E25" s="208"/>
    </row>
  </sheetData>
  <sheetProtection algorithmName="SHA-512" hashValue="4qjsVxZ1NgyZzem8PcehRuTpUmnn7JthUNhjvQRAhyLj0NyOzbFhH4d4ripBWoaxxhT8TeFpxWEm2m2SLc6yZw==" saltValue="T2hXq3jnNWc4VxN5m/O59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O25"/>
  <sheetViews>
    <sheetView showGridLines="0" topLeftCell="D4" zoomScale="93" zoomScaleNormal="93" workbookViewId="0">
      <selection activeCell="I15" sqref="I15"/>
    </sheetView>
  </sheetViews>
  <sheetFormatPr baseColWidth="10" defaultRowHeight="15" x14ac:dyDescent="0.25"/>
  <cols>
    <col min="4" max="4" width="11.5703125" customWidth="1"/>
    <col min="5" max="5" width="3.5703125" customWidth="1"/>
    <col min="6" max="6" width="41.5703125" customWidth="1"/>
    <col min="7" max="7" width="5" customWidth="1"/>
    <col min="12" max="12" width="8.7109375" customWidth="1"/>
    <col min="13" max="13" width="10" customWidth="1"/>
    <col min="14" max="14" width="21.5703125" customWidth="1"/>
    <col min="15" max="15" width="34.7109375" customWidth="1"/>
  </cols>
  <sheetData>
    <row r="6" spans="3:15" x14ac:dyDescent="0.25">
      <c r="L6" s="213"/>
      <c r="M6" s="213"/>
      <c r="N6" s="213"/>
      <c r="O6" s="213"/>
    </row>
    <row r="7" spans="3:15" x14ac:dyDescent="0.25">
      <c r="L7" s="60"/>
      <c r="M7" s="60"/>
      <c r="N7" s="60"/>
      <c r="O7" s="60"/>
    </row>
    <row r="8" spans="3:15" x14ac:dyDescent="0.25">
      <c r="L8" s="60"/>
      <c r="M8" s="60"/>
      <c r="N8" s="61"/>
      <c r="O8" s="61"/>
    </row>
    <row r="9" spans="3:15" x14ac:dyDescent="0.25">
      <c r="L9" s="60"/>
      <c r="M9" s="60"/>
      <c r="N9" s="61"/>
      <c r="O9" s="61"/>
    </row>
    <row r="10" spans="3:15" x14ac:dyDescent="0.25">
      <c r="L10" s="214"/>
      <c r="M10" s="214"/>
      <c r="N10" s="215"/>
      <c r="O10" s="61"/>
    </row>
    <row r="11" spans="3:15" x14ac:dyDescent="0.25">
      <c r="L11" s="214"/>
      <c r="M11" s="214"/>
      <c r="N11" s="215"/>
      <c r="O11" s="61"/>
    </row>
    <row r="12" spans="3:15" x14ac:dyDescent="0.25">
      <c r="L12" s="60"/>
      <c r="M12" s="60"/>
      <c r="N12" s="61"/>
      <c r="O12" s="61"/>
    </row>
    <row r="13" spans="3:15" x14ac:dyDescent="0.25">
      <c r="L13" s="60"/>
      <c r="M13" s="60"/>
      <c r="N13" s="61"/>
      <c r="O13" s="61"/>
    </row>
    <row r="14" spans="3:15" x14ac:dyDescent="0.25">
      <c r="C14" s="199" t="s">
        <v>216</v>
      </c>
      <c r="D14" s="199"/>
      <c r="E14" s="199"/>
      <c r="F14" s="199"/>
      <c r="L14" s="199" t="s">
        <v>196</v>
      </c>
      <c r="M14" s="199"/>
      <c r="N14" s="199"/>
      <c r="O14" s="199"/>
    </row>
    <row r="15" spans="3:15" x14ac:dyDescent="0.25">
      <c r="C15" s="53" t="s">
        <v>197</v>
      </c>
      <c r="D15" s="202" t="s">
        <v>198</v>
      </c>
      <c r="E15" s="202"/>
      <c r="F15" s="53" t="s">
        <v>199</v>
      </c>
      <c r="L15" s="51" t="s">
        <v>197</v>
      </c>
      <c r="M15" s="51" t="s">
        <v>198</v>
      </c>
      <c r="N15" s="51" t="s">
        <v>199</v>
      </c>
      <c r="O15" s="51" t="s">
        <v>200</v>
      </c>
    </row>
    <row r="16" spans="3:15" ht="50.25" customHeight="1" x14ac:dyDescent="0.25">
      <c r="C16" s="200">
        <v>1</v>
      </c>
      <c r="D16" s="203" t="s">
        <v>217</v>
      </c>
      <c r="E16" s="204"/>
      <c r="F16" s="52" t="s">
        <v>218</v>
      </c>
      <c r="L16" s="51">
        <v>1</v>
      </c>
      <c r="M16" s="51" t="s">
        <v>201</v>
      </c>
      <c r="N16" s="52" t="s">
        <v>202</v>
      </c>
      <c r="O16" s="52" t="s">
        <v>203</v>
      </c>
    </row>
    <row r="17" spans="3:15" ht="34.5" customHeight="1" x14ac:dyDescent="0.25">
      <c r="C17" s="200"/>
      <c r="D17" s="205"/>
      <c r="E17" s="206"/>
      <c r="F17" s="52" t="s">
        <v>219</v>
      </c>
      <c r="L17" s="51">
        <v>2</v>
      </c>
      <c r="M17" s="51" t="s">
        <v>204</v>
      </c>
      <c r="N17" s="52" t="s">
        <v>205</v>
      </c>
      <c r="O17" s="52" t="s">
        <v>206</v>
      </c>
    </row>
    <row r="18" spans="3:15" ht="53.25" customHeight="1" x14ac:dyDescent="0.25">
      <c r="C18" s="200">
        <v>2</v>
      </c>
      <c r="D18" s="203" t="s">
        <v>220</v>
      </c>
      <c r="E18" s="204"/>
      <c r="F18" s="52" t="s">
        <v>221</v>
      </c>
      <c r="L18" s="200">
        <v>3</v>
      </c>
      <c r="M18" s="200" t="s">
        <v>207</v>
      </c>
      <c r="N18" s="201" t="s">
        <v>205</v>
      </c>
      <c r="O18" s="52" t="s">
        <v>208</v>
      </c>
    </row>
    <row r="19" spans="3:15" ht="22.5" customHeight="1" x14ac:dyDescent="0.25">
      <c r="C19" s="200"/>
      <c r="D19" s="205"/>
      <c r="E19" s="206"/>
      <c r="F19" s="52" t="s">
        <v>222</v>
      </c>
      <c r="L19" s="200"/>
      <c r="M19" s="200"/>
      <c r="N19" s="201"/>
      <c r="O19" s="52" t="s">
        <v>209</v>
      </c>
    </row>
    <row r="20" spans="3:15" ht="58.5" customHeight="1" x14ac:dyDescent="0.25">
      <c r="C20" s="200">
        <v>3</v>
      </c>
      <c r="D20" s="203" t="s">
        <v>158</v>
      </c>
      <c r="E20" s="204"/>
      <c r="F20" s="52" t="s">
        <v>223</v>
      </c>
      <c r="L20" s="51">
        <v>4</v>
      </c>
      <c r="M20" s="51" t="s">
        <v>210</v>
      </c>
      <c r="N20" s="52" t="s">
        <v>211</v>
      </c>
      <c r="O20" s="52" t="s">
        <v>212</v>
      </c>
    </row>
    <row r="21" spans="3:15" ht="56.25" customHeight="1" x14ac:dyDescent="0.25">
      <c r="C21" s="200"/>
      <c r="D21" s="205"/>
      <c r="E21" s="206"/>
      <c r="F21" s="52" t="s">
        <v>224</v>
      </c>
      <c r="L21" s="51">
        <v>5</v>
      </c>
      <c r="M21" s="51" t="s">
        <v>213</v>
      </c>
      <c r="N21" s="52" t="s">
        <v>214</v>
      </c>
      <c r="O21" s="52" t="s">
        <v>215</v>
      </c>
    </row>
    <row r="22" spans="3:15" ht="51" customHeight="1" x14ac:dyDescent="0.25">
      <c r="C22" s="200">
        <v>4</v>
      </c>
      <c r="D22" s="203" t="s">
        <v>225</v>
      </c>
      <c r="E22" s="204"/>
      <c r="F22" s="52" t="s">
        <v>226</v>
      </c>
    </row>
    <row r="23" spans="3:15" ht="72.75" customHeight="1" x14ac:dyDescent="0.25">
      <c r="C23" s="200"/>
      <c r="D23" s="205"/>
      <c r="E23" s="206"/>
      <c r="F23" s="52" t="s">
        <v>227</v>
      </c>
    </row>
    <row r="24" spans="3:15" ht="57" customHeight="1" x14ac:dyDescent="0.25">
      <c r="C24" s="200">
        <v>5</v>
      </c>
      <c r="D24" s="203" t="s">
        <v>228</v>
      </c>
      <c r="E24" s="204"/>
      <c r="F24" s="52" t="s">
        <v>229</v>
      </c>
    </row>
    <row r="25" spans="3:15" ht="56.25" customHeight="1" x14ac:dyDescent="0.25">
      <c r="C25" s="200"/>
      <c r="D25" s="205"/>
      <c r="E25" s="206"/>
      <c r="F25" s="52" t="s">
        <v>230</v>
      </c>
    </row>
  </sheetData>
  <sheetProtection algorithmName="SHA-512" hashValue="VHjD9OHo4wu/iGl5oUFttfF+DHlM3GiR5qipNUC7CppWSA8Z5rv5fbxLV7svMfxLPODdxIa5oauEyZonTOW10A==" saltValue="jFE7Ov0DwrwsomDNDNZ9fQ==" spinCount="100000" sheet="1" objects="1" scenarios="1"/>
  <mergeCells count="20">
    <mergeCell ref="L14:O14"/>
    <mergeCell ref="L18:L19"/>
    <mergeCell ref="M18:M19"/>
    <mergeCell ref="N18:N19"/>
    <mergeCell ref="L6:O6"/>
    <mergeCell ref="L10:L11"/>
    <mergeCell ref="M10:M11"/>
    <mergeCell ref="N10:N11"/>
    <mergeCell ref="C20:C21"/>
    <mergeCell ref="D20:E21"/>
    <mergeCell ref="C22:C23"/>
    <mergeCell ref="D22:E23"/>
    <mergeCell ref="C24:C25"/>
    <mergeCell ref="D24:E25"/>
    <mergeCell ref="C14:F14"/>
    <mergeCell ref="D15:E15"/>
    <mergeCell ref="C16:C17"/>
    <mergeCell ref="D16:E17"/>
    <mergeCell ref="C18:C19"/>
    <mergeCell ref="D18:E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zoomScale="60" zoomScaleNormal="60" workbookViewId="0">
      <pane ySplit="6" topLeftCell="A7" activePane="bottomLeft" state="frozen"/>
      <selection activeCell="I15" sqref="I15"/>
      <selection pane="bottomLeft" activeCell="E7" sqref="E7:E9"/>
    </sheetView>
  </sheetViews>
  <sheetFormatPr baseColWidth="10" defaultRowHeight="45" customHeight="1" x14ac:dyDescent="0.25"/>
  <cols>
    <col min="1" max="1" width="21.7109375" customWidth="1"/>
    <col min="2" max="2" width="32.28515625" customWidth="1"/>
    <col min="3" max="3" width="45" customWidth="1"/>
    <col min="4" max="4" width="16.42578125" customWidth="1"/>
    <col min="5" max="5" width="39.85546875" customWidth="1"/>
    <col min="6" max="6" width="28.5703125" customWidth="1"/>
    <col min="7" max="7" width="18.28515625" customWidth="1"/>
    <col min="8" max="8" width="12" customWidth="1"/>
    <col min="9" max="9" width="16.5703125" customWidth="1"/>
    <col min="10" max="10" width="43.28515625" customWidth="1"/>
    <col min="11" max="11" width="22" customWidth="1"/>
    <col min="12" max="12" width="22.140625" customWidth="1"/>
    <col min="13" max="13" width="19.140625" customWidth="1"/>
    <col min="14" max="14" width="34" customWidth="1"/>
    <col min="15" max="15" width="45.7109375" customWidth="1"/>
    <col min="16" max="16" width="30.85546875" customWidth="1"/>
    <col min="17" max="17" width="31.7109375" customWidth="1"/>
    <col min="18" max="18" width="38.7109375" customWidth="1"/>
    <col min="19" max="19" width="37.42578125" customWidth="1"/>
    <col min="20" max="20" width="14.85546875" customWidth="1"/>
  </cols>
  <sheetData>
    <row r="1" spans="1:20" ht="15.75" customHeight="1" x14ac:dyDescent="0.25"/>
    <row r="2" spans="1:20" ht="1.5" customHeight="1" x14ac:dyDescent="0.25"/>
    <row r="3" spans="1:20" ht="16.5" customHeight="1" x14ac:dyDescent="0.25">
      <c r="B3" s="261" t="s">
        <v>82</v>
      </c>
      <c r="C3" s="262"/>
      <c r="D3" s="262"/>
      <c r="E3" s="262"/>
      <c r="F3" s="262"/>
      <c r="G3" s="262"/>
      <c r="H3" s="262"/>
      <c r="I3" s="262"/>
      <c r="J3" s="262"/>
      <c r="K3" s="262"/>
      <c r="L3" s="262"/>
      <c r="M3" s="262"/>
      <c r="N3" s="262"/>
      <c r="O3" s="262"/>
      <c r="P3" s="262"/>
      <c r="Q3" s="262"/>
      <c r="R3" s="262"/>
      <c r="S3" s="39"/>
      <c r="T3" s="39"/>
    </row>
    <row r="4" spans="1:20" ht="60.75" customHeight="1" x14ac:dyDescent="0.25">
      <c r="B4" s="262"/>
      <c r="C4" s="262"/>
      <c r="D4" s="262"/>
      <c r="E4" s="262"/>
      <c r="F4" s="262"/>
      <c r="G4" s="262"/>
      <c r="H4" s="262"/>
      <c r="I4" s="262"/>
      <c r="J4" s="262"/>
      <c r="K4" s="262"/>
      <c r="L4" s="262"/>
      <c r="M4" s="262"/>
      <c r="N4" s="262"/>
      <c r="O4" s="262"/>
      <c r="P4" s="262"/>
      <c r="Q4" s="262"/>
      <c r="R4" s="262"/>
      <c r="S4" s="39"/>
      <c r="T4" s="39"/>
    </row>
    <row r="5" spans="1:20" ht="113.25" customHeight="1" x14ac:dyDescent="0.25">
      <c r="A5" s="320" t="s">
        <v>297</v>
      </c>
      <c r="B5" s="268" t="s">
        <v>7</v>
      </c>
      <c r="C5" s="268" t="s">
        <v>8</v>
      </c>
      <c r="D5" s="269" t="s">
        <v>9</v>
      </c>
      <c r="E5" s="268" t="s">
        <v>10</v>
      </c>
      <c r="F5" s="219" t="s">
        <v>1</v>
      </c>
      <c r="G5" s="271" t="s">
        <v>11</v>
      </c>
      <c r="H5" s="272"/>
      <c r="I5" s="263" t="s">
        <v>246</v>
      </c>
      <c r="J5" s="263" t="s">
        <v>13</v>
      </c>
      <c r="K5" s="264" t="s">
        <v>14</v>
      </c>
      <c r="L5" s="265"/>
      <c r="M5" s="266" t="s">
        <v>12</v>
      </c>
      <c r="N5" s="77" t="s">
        <v>317</v>
      </c>
      <c r="O5" s="268" t="s">
        <v>0</v>
      </c>
      <c r="P5" s="219" t="s">
        <v>15</v>
      </c>
      <c r="Q5" s="57" t="s">
        <v>245</v>
      </c>
      <c r="R5" s="269" t="s">
        <v>16</v>
      </c>
      <c r="S5" s="39" t="s">
        <v>107</v>
      </c>
      <c r="T5" s="39"/>
    </row>
    <row r="6" spans="1:20" ht="42" customHeight="1" x14ac:dyDescent="0.25">
      <c r="A6" s="320"/>
      <c r="B6" s="267"/>
      <c r="C6" s="267"/>
      <c r="D6" s="270"/>
      <c r="E6" s="267"/>
      <c r="F6" s="220" t="s">
        <v>1</v>
      </c>
      <c r="G6" s="54" t="s">
        <v>2</v>
      </c>
      <c r="H6" s="55" t="s">
        <v>3</v>
      </c>
      <c r="I6" s="220"/>
      <c r="J6" s="220"/>
      <c r="K6" s="56" t="s">
        <v>2</v>
      </c>
      <c r="L6" s="55" t="s">
        <v>3</v>
      </c>
      <c r="M6" s="267"/>
      <c r="N6" s="76" t="s">
        <v>317</v>
      </c>
      <c r="O6" s="267"/>
      <c r="P6" s="220"/>
      <c r="Q6" s="58"/>
      <c r="R6" s="270"/>
      <c r="S6" s="39"/>
      <c r="T6" s="39"/>
    </row>
    <row r="7" spans="1:20" s="5" customFormat="1" ht="110.25" customHeight="1" x14ac:dyDescent="0.25">
      <c r="A7" s="288">
        <v>1</v>
      </c>
      <c r="B7" s="282" t="s">
        <v>17</v>
      </c>
      <c r="C7" s="285" t="s">
        <v>18</v>
      </c>
      <c r="D7" s="288" t="s">
        <v>232</v>
      </c>
      <c r="E7" s="285" t="s">
        <v>19</v>
      </c>
      <c r="F7" s="289" t="s">
        <v>5</v>
      </c>
      <c r="G7" s="276">
        <v>4</v>
      </c>
      <c r="H7" s="276">
        <v>5</v>
      </c>
      <c r="I7" s="279" t="s">
        <v>4</v>
      </c>
      <c r="J7" s="2" t="s">
        <v>20</v>
      </c>
      <c r="K7" s="293">
        <v>4</v>
      </c>
      <c r="L7" s="293">
        <v>4</v>
      </c>
      <c r="M7" s="299" t="s">
        <v>4</v>
      </c>
      <c r="N7" s="296" t="s">
        <v>413</v>
      </c>
      <c r="O7" s="2" t="s">
        <v>83</v>
      </c>
      <c r="P7" s="13" t="s">
        <v>21</v>
      </c>
      <c r="Q7" s="322" t="s">
        <v>344</v>
      </c>
      <c r="R7" s="273"/>
      <c r="S7" s="38"/>
      <c r="T7" s="38"/>
    </row>
    <row r="8" spans="1:20" s="5" customFormat="1" ht="50.25" customHeight="1" x14ac:dyDescent="0.25">
      <c r="A8" s="278"/>
      <c r="B8" s="283"/>
      <c r="C8" s="286"/>
      <c r="D8" s="277"/>
      <c r="E8" s="286"/>
      <c r="F8" s="286"/>
      <c r="G8" s="277"/>
      <c r="H8" s="277"/>
      <c r="I8" s="280"/>
      <c r="J8" s="2" t="s">
        <v>22</v>
      </c>
      <c r="K8" s="294"/>
      <c r="L8" s="294"/>
      <c r="M8" s="222"/>
      <c r="N8" s="297"/>
      <c r="O8" s="2" t="s">
        <v>23</v>
      </c>
      <c r="P8" s="13" t="s">
        <v>21</v>
      </c>
      <c r="Q8" s="288"/>
      <c r="R8" s="274"/>
      <c r="S8" s="38"/>
      <c r="T8" s="38"/>
    </row>
    <row r="9" spans="1:20" s="5" customFormat="1" ht="61.5" customHeight="1" x14ac:dyDescent="0.25">
      <c r="A9" s="288"/>
      <c r="B9" s="283"/>
      <c r="C9" s="287"/>
      <c r="D9" s="277"/>
      <c r="E9" s="287"/>
      <c r="F9" s="287"/>
      <c r="G9" s="278"/>
      <c r="H9" s="278"/>
      <c r="I9" s="281"/>
      <c r="J9" s="195" t="s">
        <v>84</v>
      </c>
      <c r="K9" s="295"/>
      <c r="L9" s="295"/>
      <c r="M9" s="300"/>
      <c r="N9" s="298"/>
      <c r="O9" s="2" t="s">
        <v>24</v>
      </c>
      <c r="P9" s="13" t="s">
        <v>21</v>
      </c>
      <c r="Q9" s="288"/>
      <c r="R9" s="274"/>
      <c r="S9" s="38"/>
      <c r="T9" s="38"/>
    </row>
    <row r="10" spans="1:20" s="5" customFormat="1" ht="49.9" customHeight="1" x14ac:dyDescent="0.25">
      <c r="A10" s="288"/>
      <c r="B10" s="283"/>
      <c r="C10" s="289" t="s">
        <v>85</v>
      </c>
      <c r="D10" s="277"/>
      <c r="E10" s="289" t="s">
        <v>25</v>
      </c>
      <c r="F10" s="289" t="s">
        <v>26</v>
      </c>
      <c r="G10" s="290">
        <v>5</v>
      </c>
      <c r="H10" s="276">
        <v>4</v>
      </c>
      <c r="I10" s="279" t="s">
        <v>4</v>
      </c>
      <c r="J10" s="195" t="s">
        <v>86</v>
      </c>
      <c r="K10" s="293">
        <v>5</v>
      </c>
      <c r="L10" s="293">
        <v>4</v>
      </c>
      <c r="M10" s="299" t="s">
        <v>4</v>
      </c>
      <c r="N10" s="296" t="str">
        <f>N7</f>
        <v xml:space="preserve">Trimestral </v>
      </c>
      <c r="O10" s="2" t="s">
        <v>87</v>
      </c>
      <c r="P10" s="13" t="s">
        <v>103</v>
      </c>
      <c r="Q10" s="293" t="s">
        <v>298</v>
      </c>
      <c r="R10" s="274"/>
      <c r="S10" s="38"/>
      <c r="T10" s="38"/>
    </row>
    <row r="11" spans="1:20" s="5" customFormat="1" ht="36.6" customHeight="1" x14ac:dyDescent="0.25">
      <c r="A11" s="288"/>
      <c r="B11" s="283"/>
      <c r="C11" s="286"/>
      <c r="D11" s="277"/>
      <c r="E11" s="286"/>
      <c r="F11" s="286"/>
      <c r="G11" s="291"/>
      <c r="H11" s="277"/>
      <c r="I11" s="280"/>
      <c r="J11" s="195" t="s">
        <v>27</v>
      </c>
      <c r="K11" s="294"/>
      <c r="L11" s="294"/>
      <c r="M11" s="222"/>
      <c r="N11" s="297"/>
      <c r="O11" s="2" t="s">
        <v>88</v>
      </c>
      <c r="P11" s="15" t="s">
        <v>104</v>
      </c>
      <c r="Q11" s="277"/>
      <c r="R11" s="274"/>
      <c r="S11" s="38"/>
      <c r="T11" s="38"/>
    </row>
    <row r="12" spans="1:20" s="5" customFormat="1" ht="37.15" customHeight="1" x14ac:dyDescent="0.25">
      <c r="A12" s="288"/>
      <c r="B12" s="284"/>
      <c r="C12" s="287"/>
      <c r="D12" s="278"/>
      <c r="E12" s="287"/>
      <c r="F12" s="287"/>
      <c r="G12" s="292"/>
      <c r="H12" s="278"/>
      <c r="I12" s="281"/>
      <c r="J12" s="195" t="s">
        <v>28</v>
      </c>
      <c r="K12" s="295"/>
      <c r="L12" s="295"/>
      <c r="M12" s="300"/>
      <c r="N12" s="298"/>
      <c r="O12" s="2" t="s">
        <v>29</v>
      </c>
      <c r="P12" s="13" t="s">
        <v>103</v>
      </c>
      <c r="Q12" s="278"/>
      <c r="R12" s="275"/>
      <c r="S12" s="38"/>
      <c r="T12" s="38"/>
    </row>
    <row r="13" spans="1:20" s="5" customFormat="1" ht="72.75" customHeight="1" x14ac:dyDescent="0.25">
      <c r="A13" s="288">
        <v>2</v>
      </c>
      <c r="B13" s="282" t="s">
        <v>31</v>
      </c>
      <c r="C13" s="252" t="s">
        <v>32</v>
      </c>
      <c r="D13" s="251" t="s">
        <v>232</v>
      </c>
      <c r="E13" s="252" t="s">
        <v>33</v>
      </c>
      <c r="F13" s="252" t="s">
        <v>34</v>
      </c>
      <c r="G13" s="290">
        <v>4</v>
      </c>
      <c r="H13" s="290">
        <v>3</v>
      </c>
      <c r="I13" s="254" t="s">
        <v>35</v>
      </c>
      <c r="J13" s="20" t="s">
        <v>36</v>
      </c>
      <c r="K13" s="223">
        <v>3</v>
      </c>
      <c r="L13" s="223">
        <f>+H13</f>
        <v>3</v>
      </c>
      <c r="M13" s="254" t="str">
        <f>+I13</f>
        <v xml:space="preserve"> Alta</v>
      </c>
      <c r="N13" s="258" t="s">
        <v>395</v>
      </c>
      <c r="O13" s="4" t="s">
        <v>37</v>
      </c>
      <c r="P13" s="251" t="s">
        <v>89</v>
      </c>
      <c r="Q13" s="323" t="s">
        <v>299</v>
      </c>
      <c r="R13" s="178"/>
      <c r="S13" s="38"/>
      <c r="T13" s="38"/>
    </row>
    <row r="14" spans="1:20" s="5" customFormat="1" ht="34.15" customHeight="1" x14ac:dyDescent="0.25">
      <c r="A14" s="278"/>
      <c r="B14" s="283"/>
      <c r="C14" s="307"/>
      <c r="D14" s="291"/>
      <c r="E14" s="307"/>
      <c r="F14" s="307"/>
      <c r="G14" s="291"/>
      <c r="H14" s="291"/>
      <c r="I14" s="301"/>
      <c r="J14" s="20" t="s">
        <v>105</v>
      </c>
      <c r="K14" s="304"/>
      <c r="L14" s="304"/>
      <c r="M14" s="301"/>
      <c r="N14" s="259"/>
      <c r="O14" s="4" t="s">
        <v>106</v>
      </c>
      <c r="P14" s="303"/>
      <c r="Q14" s="324"/>
      <c r="R14" s="4"/>
      <c r="S14" s="38"/>
      <c r="T14" s="38"/>
    </row>
    <row r="15" spans="1:20" s="5" customFormat="1" ht="35.450000000000003" customHeight="1" x14ac:dyDescent="0.25">
      <c r="A15" s="288"/>
      <c r="B15" s="284"/>
      <c r="C15" s="308"/>
      <c r="D15" s="292"/>
      <c r="E15" s="308"/>
      <c r="F15" s="308"/>
      <c r="G15" s="292"/>
      <c r="H15" s="292"/>
      <c r="I15" s="302"/>
      <c r="J15" s="20" t="s">
        <v>38</v>
      </c>
      <c r="K15" s="304"/>
      <c r="L15" s="304"/>
      <c r="M15" s="302"/>
      <c r="N15" s="260"/>
      <c r="O15" s="4" t="s">
        <v>90</v>
      </c>
      <c r="P15" s="303"/>
      <c r="Q15" s="325"/>
      <c r="R15" s="4"/>
      <c r="S15" s="38"/>
      <c r="T15" s="38"/>
    </row>
    <row r="16" spans="1:20" s="5" customFormat="1" ht="129" hidden="1" customHeight="1" x14ac:dyDescent="0.25">
      <c r="A16" s="234">
        <v>4</v>
      </c>
      <c r="B16" s="305" t="s">
        <v>40</v>
      </c>
      <c r="C16" s="225" t="s">
        <v>41</v>
      </c>
      <c r="D16" s="225" t="s">
        <v>232</v>
      </c>
      <c r="E16" s="125" t="s">
        <v>42</v>
      </c>
      <c r="F16" s="240" t="s">
        <v>113</v>
      </c>
      <c r="G16" s="225">
        <v>5</v>
      </c>
      <c r="H16" s="225">
        <v>4</v>
      </c>
      <c r="I16" s="227" t="s">
        <v>39</v>
      </c>
      <c r="J16" s="122" t="s">
        <v>124</v>
      </c>
      <c r="K16" s="231">
        <v>3</v>
      </c>
      <c r="L16" s="231">
        <v>4</v>
      </c>
      <c r="M16" s="218" t="s">
        <v>39</v>
      </c>
      <c r="N16" s="218" t="e">
        <f>#REF!</f>
        <v>#REF!</v>
      </c>
      <c r="O16" s="126" t="s">
        <v>121</v>
      </c>
      <c r="P16" s="225" t="s">
        <v>120</v>
      </c>
      <c r="Q16" s="225" t="s">
        <v>300</v>
      </c>
      <c r="R16" s="238"/>
      <c r="S16" s="124" t="s">
        <v>362</v>
      </c>
      <c r="T16" s="38"/>
    </row>
    <row r="17" spans="1:20" s="5" customFormat="1" ht="53.25" hidden="1" customHeight="1" x14ac:dyDescent="0.25">
      <c r="A17" s="234"/>
      <c r="B17" s="306"/>
      <c r="C17" s="226"/>
      <c r="D17" s="226"/>
      <c r="E17" s="127" t="s">
        <v>43</v>
      </c>
      <c r="F17" s="240"/>
      <c r="G17" s="226"/>
      <c r="H17" s="226"/>
      <c r="I17" s="228"/>
      <c r="J17" s="238" t="s">
        <v>119</v>
      </c>
      <c r="K17" s="224"/>
      <c r="L17" s="224"/>
      <c r="M17" s="219"/>
      <c r="N17" s="219"/>
      <c r="O17" s="239" t="s">
        <v>122</v>
      </c>
      <c r="P17" s="226"/>
      <c r="Q17" s="226"/>
      <c r="R17" s="309"/>
      <c r="S17" s="124"/>
      <c r="T17" s="38"/>
    </row>
    <row r="18" spans="1:20" s="5" customFormat="1" ht="96" hidden="1" customHeight="1" x14ac:dyDescent="0.25">
      <c r="A18" s="234"/>
      <c r="B18" s="306"/>
      <c r="C18" s="226"/>
      <c r="D18" s="226"/>
      <c r="E18" s="128" t="s">
        <v>149</v>
      </c>
      <c r="F18" s="240"/>
      <c r="G18" s="226"/>
      <c r="H18" s="226"/>
      <c r="I18" s="228"/>
      <c r="J18" s="309"/>
      <c r="K18" s="224"/>
      <c r="L18" s="224"/>
      <c r="M18" s="219"/>
      <c r="N18" s="219"/>
      <c r="O18" s="236"/>
      <c r="P18" s="226"/>
      <c r="Q18" s="129" t="s">
        <v>303</v>
      </c>
      <c r="R18" s="130"/>
      <c r="S18" s="124"/>
      <c r="T18" s="38"/>
    </row>
    <row r="19" spans="1:20" s="5" customFormat="1" ht="183" hidden="1" customHeight="1" x14ac:dyDescent="0.25">
      <c r="A19" s="234"/>
      <c r="B19" s="306"/>
      <c r="C19" s="226"/>
      <c r="D19" s="226"/>
      <c r="E19" s="128" t="s">
        <v>45</v>
      </c>
      <c r="F19" s="240"/>
      <c r="G19" s="226"/>
      <c r="H19" s="226"/>
      <c r="I19" s="228"/>
      <c r="J19" s="131" t="s">
        <v>118</v>
      </c>
      <c r="K19" s="224"/>
      <c r="L19" s="224"/>
      <c r="M19" s="219"/>
      <c r="N19" s="219"/>
      <c r="O19" s="238" t="s">
        <v>153</v>
      </c>
      <c r="P19" s="226"/>
      <c r="Q19" s="225" t="s">
        <v>302</v>
      </c>
      <c r="R19" s="238"/>
      <c r="S19" s="124"/>
      <c r="T19" s="38"/>
    </row>
    <row r="20" spans="1:20" s="5" customFormat="1" ht="52.15" hidden="1" customHeight="1" x14ac:dyDescent="0.25">
      <c r="A20" s="234"/>
      <c r="B20" s="306"/>
      <c r="C20" s="226"/>
      <c r="D20" s="226"/>
      <c r="E20" s="128" t="s">
        <v>146</v>
      </c>
      <c r="F20" s="240"/>
      <c r="G20" s="226"/>
      <c r="H20" s="226"/>
      <c r="I20" s="228"/>
      <c r="J20" s="240" t="s">
        <v>117</v>
      </c>
      <c r="K20" s="224"/>
      <c r="L20" s="224"/>
      <c r="M20" s="219"/>
      <c r="N20" s="219"/>
      <c r="O20" s="310"/>
      <c r="P20" s="226"/>
      <c r="Q20" s="226"/>
      <c r="R20" s="310"/>
      <c r="S20" s="124"/>
      <c r="T20" s="38"/>
    </row>
    <row r="21" spans="1:20" s="5" customFormat="1" ht="55.9" hidden="1" customHeight="1" x14ac:dyDescent="0.25">
      <c r="A21" s="234"/>
      <c r="B21" s="306"/>
      <c r="C21" s="226"/>
      <c r="D21" s="226"/>
      <c r="E21" s="128" t="s">
        <v>145</v>
      </c>
      <c r="F21" s="240"/>
      <c r="G21" s="226"/>
      <c r="H21" s="226"/>
      <c r="I21" s="228"/>
      <c r="J21" s="240"/>
      <c r="K21" s="224"/>
      <c r="L21" s="224"/>
      <c r="M21" s="219"/>
      <c r="N21" s="219"/>
      <c r="O21" s="310"/>
      <c r="P21" s="226"/>
      <c r="Q21" s="226"/>
      <c r="R21" s="310"/>
      <c r="S21" s="124"/>
      <c r="T21" s="38"/>
    </row>
    <row r="22" spans="1:20" s="5" customFormat="1" ht="37.9" hidden="1" customHeight="1" x14ac:dyDescent="0.25">
      <c r="A22" s="234"/>
      <c r="B22" s="306"/>
      <c r="C22" s="226"/>
      <c r="D22" s="226"/>
      <c r="E22" s="132" t="s">
        <v>152</v>
      </c>
      <c r="F22" s="240"/>
      <c r="G22" s="226"/>
      <c r="H22" s="226"/>
      <c r="I22" s="228"/>
      <c r="J22" s="229"/>
      <c r="K22" s="224"/>
      <c r="L22" s="224"/>
      <c r="M22" s="219"/>
      <c r="N22" s="220"/>
      <c r="O22" s="310"/>
      <c r="P22" s="226"/>
      <c r="Q22" s="250"/>
      <c r="R22" s="310"/>
      <c r="S22" s="124"/>
      <c r="T22" s="38"/>
    </row>
    <row r="23" spans="1:20" s="5" customFormat="1" ht="52.15" hidden="1" customHeight="1" x14ac:dyDescent="0.25">
      <c r="A23" s="234"/>
      <c r="B23" s="306"/>
      <c r="C23" s="225" t="s">
        <v>157</v>
      </c>
      <c r="D23" s="225" t="s">
        <v>232</v>
      </c>
      <c r="E23" s="242" t="s">
        <v>115</v>
      </c>
      <c r="F23" s="130" t="s">
        <v>114</v>
      </c>
      <c r="G23" s="225">
        <v>5</v>
      </c>
      <c r="H23" s="225">
        <v>4</v>
      </c>
      <c r="I23" s="227" t="s">
        <v>4</v>
      </c>
      <c r="J23" s="315" t="s">
        <v>116</v>
      </c>
      <c r="K23" s="231">
        <v>2</v>
      </c>
      <c r="L23" s="231">
        <v>4</v>
      </c>
      <c r="M23" s="218" t="s">
        <v>35</v>
      </c>
      <c r="N23" s="218" t="e">
        <f>N16</f>
        <v>#REF!</v>
      </c>
      <c r="O23" s="122" t="s">
        <v>46</v>
      </c>
      <c r="P23" s="225" t="s">
        <v>137</v>
      </c>
      <c r="Q23" s="225" t="s">
        <v>301</v>
      </c>
      <c r="R23" s="311"/>
      <c r="S23" s="124"/>
      <c r="T23" s="38"/>
    </row>
    <row r="24" spans="1:20" s="5" customFormat="1" ht="51.6" hidden="1" customHeight="1" x14ac:dyDescent="0.25">
      <c r="A24" s="234"/>
      <c r="B24" s="306"/>
      <c r="C24" s="226"/>
      <c r="D24" s="226"/>
      <c r="E24" s="244"/>
      <c r="F24" s="133" t="s">
        <v>53</v>
      </c>
      <c r="G24" s="226"/>
      <c r="H24" s="226"/>
      <c r="I24" s="228"/>
      <c r="J24" s="316"/>
      <c r="K24" s="224"/>
      <c r="L24" s="224"/>
      <c r="M24" s="219"/>
      <c r="N24" s="219"/>
      <c r="O24" s="128" t="s">
        <v>49</v>
      </c>
      <c r="P24" s="226"/>
      <c r="Q24" s="226"/>
      <c r="R24" s="312"/>
      <c r="S24" s="124"/>
      <c r="T24" s="38"/>
    </row>
    <row r="25" spans="1:20" s="5" customFormat="1" ht="33" hidden="1" customHeight="1" x14ac:dyDescent="0.25">
      <c r="A25" s="234"/>
      <c r="B25" s="306"/>
      <c r="C25" s="226"/>
      <c r="D25" s="226"/>
      <c r="E25" s="134" t="s">
        <v>47</v>
      </c>
      <c r="F25" s="135" t="s">
        <v>48</v>
      </c>
      <c r="G25" s="226"/>
      <c r="H25" s="226"/>
      <c r="I25" s="228"/>
      <c r="J25" s="316"/>
      <c r="K25" s="224"/>
      <c r="L25" s="224"/>
      <c r="M25" s="219"/>
      <c r="N25" s="219"/>
      <c r="O25" s="136" t="s">
        <v>132</v>
      </c>
      <c r="P25" s="226"/>
      <c r="Q25" s="226"/>
      <c r="R25" s="313"/>
      <c r="S25" s="124"/>
      <c r="T25" s="38"/>
    </row>
    <row r="26" spans="1:20" s="5" customFormat="1" ht="42.6" hidden="1" customHeight="1" x14ac:dyDescent="0.25">
      <c r="A26" s="234"/>
      <c r="B26" s="306"/>
      <c r="C26" s="226"/>
      <c r="D26" s="226"/>
      <c r="E26" s="242" t="s">
        <v>151</v>
      </c>
      <c r="F26" s="135" t="s">
        <v>50</v>
      </c>
      <c r="G26" s="226"/>
      <c r="H26" s="226"/>
      <c r="I26" s="228"/>
      <c r="J26" s="316"/>
      <c r="K26" s="224"/>
      <c r="L26" s="224"/>
      <c r="M26" s="219"/>
      <c r="N26" s="219"/>
      <c r="O26" s="128" t="s">
        <v>91</v>
      </c>
      <c r="P26" s="226"/>
      <c r="Q26" s="226"/>
      <c r="R26" s="137"/>
      <c r="S26" s="124"/>
      <c r="T26" s="38"/>
    </row>
    <row r="27" spans="1:20" s="5" customFormat="1" ht="24.6" hidden="1" customHeight="1" x14ac:dyDescent="0.25">
      <c r="A27" s="234"/>
      <c r="B27" s="306"/>
      <c r="C27" s="226"/>
      <c r="D27" s="226"/>
      <c r="E27" s="243"/>
      <c r="F27" s="135" t="s">
        <v>51</v>
      </c>
      <c r="G27" s="226"/>
      <c r="H27" s="226"/>
      <c r="I27" s="228"/>
      <c r="J27" s="316"/>
      <c r="K27" s="224"/>
      <c r="L27" s="224"/>
      <c r="M27" s="219"/>
      <c r="N27" s="219"/>
      <c r="O27" s="238" t="s">
        <v>131</v>
      </c>
      <c r="P27" s="226"/>
      <c r="Q27" s="226"/>
      <c r="R27" s="311"/>
      <c r="S27" s="124"/>
      <c r="T27" s="38"/>
    </row>
    <row r="28" spans="1:20" s="5" customFormat="1" ht="26.45" hidden="1" customHeight="1" x14ac:dyDescent="0.25">
      <c r="A28" s="234"/>
      <c r="B28" s="306"/>
      <c r="C28" s="226"/>
      <c r="D28" s="226"/>
      <c r="E28" s="243"/>
      <c r="F28" s="135" t="s">
        <v>52</v>
      </c>
      <c r="G28" s="226"/>
      <c r="H28" s="226"/>
      <c r="I28" s="228"/>
      <c r="J28" s="316"/>
      <c r="K28" s="224"/>
      <c r="L28" s="224"/>
      <c r="M28" s="219"/>
      <c r="N28" s="219"/>
      <c r="O28" s="310"/>
      <c r="P28" s="226"/>
      <c r="Q28" s="226"/>
      <c r="R28" s="312"/>
      <c r="S28" s="124"/>
      <c r="T28" s="38"/>
    </row>
    <row r="29" spans="1:20" s="5" customFormat="1" ht="28.15" hidden="1" customHeight="1" x14ac:dyDescent="0.25">
      <c r="A29" s="234"/>
      <c r="B29" s="306"/>
      <c r="C29" s="250"/>
      <c r="D29" s="250"/>
      <c r="E29" s="244"/>
      <c r="F29" s="133" t="s">
        <v>53</v>
      </c>
      <c r="G29" s="250"/>
      <c r="H29" s="250"/>
      <c r="I29" s="233"/>
      <c r="J29" s="317"/>
      <c r="K29" s="232"/>
      <c r="L29" s="232"/>
      <c r="M29" s="220"/>
      <c r="N29" s="220"/>
      <c r="O29" s="309"/>
      <c r="P29" s="250"/>
      <c r="Q29" s="250"/>
      <c r="R29" s="313"/>
      <c r="S29" s="124"/>
      <c r="T29" s="38"/>
    </row>
    <row r="30" spans="1:20" s="5" customFormat="1" ht="45" hidden="1" customHeight="1" x14ac:dyDescent="0.25">
      <c r="A30" s="234"/>
      <c r="B30" s="306"/>
      <c r="C30" s="225" t="s">
        <v>54</v>
      </c>
      <c r="D30" s="225" t="s">
        <v>232</v>
      </c>
      <c r="E30" s="138" t="s">
        <v>55</v>
      </c>
      <c r="F30" s="125" t="s">
        <v>56</v>
      </c>
      <c r="G30" s="225">
        <v>5</v>
      </c>
      <c r="H30" s="225">
        <v>3</v>
      </c>
      <c r="I30" s="227" t="s">
        <v>4</v>
      </c>
      <c r="J30" s="239" t="s">
        <v>128</v>
      </c>
      <c r="K30" s="234">
        <v>3</v>
      </c>
      <c r="L30" s="234">
        <v>3</v>
      </c>
      <c r="M30" s="314" t="s">
        <v>35</v>
      </c>
      <c r="N30" s="218" t="e">
        <f>N23</f>
        <v>#REF!</v>
      </c>
      <c r="O30" s="139" t="s">
        <v>125</v>
      </c>
      <c r="P30" s="229" t="s">
        <v>136</v>
      </c>
      <c r="Q30" s="123"/>
      <c r="R30" s="311"/>
      <c r="S30" s="124"/>
      <c r="T30" s="38"/>
    </row>
    <row r="31" spans="1:20" s="5" customFormat="1" ht="130.9" hidden="1" customHeight="1" x14ac:dyDescent="0.25">
      <c r="A31" s="234"/>
      <c r="B31" s="306"/>
      <c r="C31" s="226"/>
      <c r="D31" s="226"/>
      <c r="E31" s="138" t="s">
        <v>126</v>
      </c>
      <c r="F31" s="125" t="s">
        <v>127</v>
      </c>
      <c r="G31" s="226"/>
      <c r="H31" s="226"/>
      <c r="I31" s="228"/>
      <c r="J31" s="236"/>
      <c r="K31" s="234"/>
      <c r="L31" s="234"/>
      <c r="M31" s="314"/>
      <c r="N31" s="219"/>
      <c r="O31" s="128" t="s">
        <v>129</v>
      </c>
      <c r="P31" s="230"/>
      <c r="Q31" s="140"/>
      <c r="R31" s="312"/>
      <c r="S31" s="124"/>
      <c r="T31" s="38"/>
    </row>
    <row r="32" spans="1:20" s="5" customFormat="1" ht="117.6" hidden="1" customHeight="1" x14ac:dyDescent="0.25">
      <c r="A32" s="234"/>
      <c r="B32" s="306"/>
      <c r="C32" s="250"/>
      <c r="D32" s="250"/>
      <c r="E32" s="141" t="s">
        <v>154</v>
      </c>
      <c r="F32" s="125" t="s">
        <v>155</v>
      </c>
      <c r="G32" s="250"/>
      <c r="H32" s="250"/>
      <c r="I32" s="233"/>
      <c r="J32" s="139" t="s">
        <v>130</v>
      </c>
      <c r="K32" s="234"/>
      <c r="L32" s="234"/>
      <c r="M32" s="314"/>
      <c r="N32" s="220"/>
      <c r="O32" s="128" t="s">
        <v>156</v>
      </c>
      <c r="P32" s="249"/>
      <c r="Q32" s="125"/>
      <c r="R32" s="313"/>
      <c r="S32" s="124"/>
      <c r="T32" s="38"/>
    </row>
    <row r="33" spans="1:20" s="5" customFormat="1" ht="37.9" hidden="1" customHeight="1" x14ac:dyDescent="0.25">
      <c r="A33" s="234"/>
      <c r="B33" s="306"/>
      <c r="C33" s="225" t="s">
        <v>57</v>
      </c>
      <c r="D33" s="225" t="s">
        <v>232</v>
      </c>
      <c r="E33" s="131" t="s">
        <v>139</v>
      </c>
      <c r="F33" s="229" t="s">
        <v>133</v>
      </c>
      <c r="G33" s="225">
        <v>4</v>
      </c>
      <c r="H33" s="225">
        <v>4</v>
      </c>
      <c r="I33" s="227" t="s">
        <v>30</v>
      </c>
      <c r="J33" s="225" t="s">
        <v>134</v>
      </c>
      <c r="K33" s="231">
        <v>1</v>
      </c>
      <c r="L33" s="231">
        <v>3</v>
      </c>
      <c r="M33" s="218" t="s">
        <v>6</v>
      </c>
      <c r="N33" s="218" t="e">
        <f>N30</f>
        <v>#REF!</v>
      </c>
      <c r="O33" s="225" t="s">
        <v>135</v>
      </c>
      <c r="P33" s="225" t="s">
        <v>101</v>
      </c>
      <c r="Q33" s="142"/>
      <c r="R33" s="137"/>
      <c r="S33" s="124"/>
      <c r="T33" s="38"/>
    </row>
    <row r="34" spans="1:20" s="5" customFormat="1" ht="57.6" hidden="1" customHeight="1" x14ac:dyDescent="0.25">
      <c r="A34" s="234"/>
      <c r="B34" s="306"/>
      <c r="C34" s="226"/>
      <c r="D34" s="226"/>
      <c r="E34" s="126" t="s">
        <v>58</v>
      </c>
      <c r="F34" s="230"/>
      <c r="G34" s="226"/>
      <c r="H34" s="226"/>
      <c r="I34" s="228"/>
      <c r="J34" s="226"/>
      <c r="K34" s="224"/>
      <c r="L34" s="224"/>
      <c r="M34" s="219"/>
      <c r="N34" s="219"/>
      <c r="O34" s="226"/>
      <c r="P34" s="226"/>
      <c r="Q34" s="142"/>
      <c r="R34" s="137"/>
      <c r="S34" s="124"/>
      <c r="T34" s="38"/>
    </row>
    <row r="35" spans="1:20" s="5" customFormat="1" ht="39.6" hidden="1" customHeight="1" x14ac:dyDescent="0.25">
      <c r="A35" s="234"/>
      <c r="B35" s="306"/>
      <c r="C35" s="226"/>
      <c r="D35" s="226"/>
      <c r="E35" s="126" t="s">
        <v>138</v>
      </c>
      <c r="F35" s="230"/>
      <c r="G35" s="226"/>
      <c r="H35" s="226"/>
      <c r="I35" s="228"/>
      <c r="J35" s="226"/>
      <c r="K35" s="224"/>
      <c r="L35" s="224"/>
      <c r="M35" s="219"/>
      <c r="N35" s="219"/>
      <c r="O35" s="226"/>
      <c r="P35" s="226"/>
      <c r="Q35" s="142"/>
      <c r="R35" s="311"/>
      <c r="S35" s="124"/>
      <c r="T35" s="38"/>
    </row>
    <row r="36" spans="1:20" s="5" customFormat="1" ht="88.5" hidden="1" customHeight="1" x14ac:dyDescent="0.25">
      <c r="A36" s="234"/>
      <c r="B36" s="306"/>
      <c r="C36" s="226"/>
      <c r="D36" s="226"/>
      <c r="E36" s="139" t="s">
        <v>150</v>
      </c>
      <c r="F36" s="230"/>
      <c r="G36" s="226"/>
      <c r="H36" s="226"/>
      <c r="I36" s="228"/>
      <c r="J36" s="226"/>
      <c r="K36" s="224"/>
      <c r="L36" s="224"/>
      <c r="M36" s="219"/>
      <c r="N36" s="220"/>
      <c r="O36" s="226"/>
      <c r="P36" s="226"/>
      <c r="Q36" s="142"/>
      <c r="R36" s="312"/>
      <c r="S36" s="124"/>
      <c r="T36" s="38"/>
    </row>
    <row r="37" spans="1:20" s="5" customFormat="1" ht="34.9" hidden="1" customHeight="1" x14ac:dyDescent="0.25">
      <c r="A37" s="234"/>
      <c r="B37" s="306"/>
      <c r="C37" s="225" t="s">
        <v>61</v>
      </c>
      <c r="D37" s="225" t="s">
        <v>232</v>
      </c>
      <c r="E37" s="126" t="s">
        <v>141</v>
      </c>
      <c r="F37" s="122" t="s">
        <v>62</v>
      </c>
      <c r="G37" s="225">
        <v>5</v>
      </c>
      <c r="H37" s="225">
        <v>4</v>
      </c>
      <c r="I37" s="227" t="s">
        <v>30</v>
      </c>
      <c r="J37" s="143" t="s">
        <v>63</v>
      </c>
      <c r="K37" s="225">
        <v>2</v>
      </c>
      <c r="L37" s="225">
        <v>4</v>
      </c>
      <c r="M37" s="218" t="s">
        <v>35</v>
      </c>
      <c r="N37" s="218" t="e">
        <f>N33</f>
        <v>#REF!</v>
      </c>
      <c r="O37" s="122" t="s">
        <v>63</v>
      </c>
      <c r="P37" s="225" t="s">
        <v>100</v>
      </c>
      <c r="Q37" s="144"/>
      <c r="R37" s="239"/>
      <c r="S37" s="124"/>
      <c r="T37" s="38"/>
    </row>
    <row r="38" spans="1:20" s="5" customFormat="1" ht="49.15" hidden="1" customHeight="1" x14ac:dyDescent="0.25">
      <c r="A38" s="234"/>
      <c r="B38" s="306"/>
      <c r="C38" s="226"/>
      <c r="D38" s="226"/>
      <c r="E38" s="131" t="s">
        <v>142</v>
      </c>
      <c r="F38" s="125" t="s">
        <v>64</v>
      </c>
      <c r="G38" s="226"/>
      <c r="H38" s="226"/>
      <c r="I38" s="228"/>
      <c r="J38" s="122" t="s">
        <v>65</v>
      </c>
      <c r="K38" s="226"/>
      <c r="L38" s="226"/>
      <c r="M38" s="219"/>
      <c r="N38" s="219"/>
      <c r="O38" s="122" t="s">
        <v>65</v>
      </c>
      <c r="P38" s="226"/>
      <c r="Q38" s="142"/>
      <c r="R38" s="235"/>
      <c r="S38" s="124"/>
      <c r="T38" s="38"/>
    </row>
    <row r="39" spans="1:20" s="5" customFormat="1" ht="58.15" hidden="1" customHeight="1" x14ac:dyDescent="0.25">
      <c r="A39" s="234"/>
      <c r="B39" s="306"/>
      <c r="C39" s="226"/>
      <c r="D39" s="226"/>
      <c r="E39" s="131" t="s">
        <v>143</v>
      </c>
      <c r="F39" s="125" t="s">
        <v>66</v>
      </c>
      <c r="G39" s="226"/>
      <c r="H39" s="226"/>
      <c r="I39" s="228"/>
      <c r="J39" s="229" t="s">
        <v>67</v>
      </c>
      <c r="K39" s="226"/>
      <c r="L39" s="226"/>
      <c r="M39" s="219"/>
      <c r="N39" s="219"/>
      <c r="O39" s="229" t="s">
        <v>67</v>
      </c>
      <c r="P39" s="226"/>
      <c r="Q39" s="142"/>
      <c r="R39" s="235"/>
      <c r="S39" s="124"/>
      <c r="T39" s="38"/>
    </row>
    <row r="40" spans="1:20" s="5" customFormat="1" ht="75" hidden="1" customHeight="1" x14ac:dyDescent="0.25">
      <c r="A40" s="234"/>
      <c r="B40" s="306"/>
      <c r="C40" s="226"/>
      <c r="D40" s="226"/>
      <c r="E40" s="131" t="s">
        <v>68</v>
      </c>
      <c r="F40" s="123" t="s">
        <v>69</v>
      </c>
      <c r="G40" s="226"/>
      <c r="H40" s="226"/>
      <c r="I40" s="228"/>
      <c r="J40" s="230"/>
      <c r="K40" s="226"/>
      <c r="L40" s="226"/>
      <c r="M40" s="219"/>
      <c r="N40" s="220"/>
      <c r="O40" s="230"/>
      <c r="P40" s="226"/>
      <c r="Q40" s="142"/>
      <c r="R40" s="235"/>
      <c r="S40" s="124"/>
      <c r="T40" s="38"/>
    </row>
    <row r="41" spans="1:20" s="5" customFormat="1" ht="147.75" hidden="1" customHeight="1" x14ac:dyDescent="0.25">
      <c r="A41" s="288">
        <v>5</v>
      </c>
      <c r="B41" s="251" t="s">
        <v>238</v>
      </c>
      <c r="C41" s="251" t="s">
        <v>41</v>
      </c>
      <c r="D41" s="251" t="s">
        <v>232</v>
      </c>
      <c r="E41" s="158" t="s">
        <v>235</v>
      </c>
      <c r="F41" s="252" t="s">
        <v>113</v>
      </c>
      <c r="G41" s="251">
        <v>5</v>
      </c>
      <c r="H41" s="251">
        <v>4</v>
      </c>
      <c r="I41" s="221" t="s">
        <v>345</v>
      </c>
      <c r="J41" s="158" t="s">
        <v>327</v>
      </c>
      <c r="K41" s="223">
        <v>3</v>
      </c>
      <c r="L41" s="223">
        <v>4</v>
      </c>
      <c r="M41" s="321" t="s">
        <v>39</v>
      </c>
      <c r="N41" s="248" t="e">
        <f>N37</f>
        <v>#REF!</v>
      </c>
      <c r="O41" s="10" t="s">
        <v>121</v>
      </c>
      <c r="P41" s="251" t="s">
        <v>236</v>
      </c>
      <c r="Q41" s="251" t="s">
        <v>304</v>
      </c>
      <c r="R41" s="285"/>
      <c r="S41" s="38"/>
      <c r="T41" s="38"/>
    </row>
    <row r="42" spans="1:20" s="5" customFormat="1" ht="45" hidden="1" customHeight="1" x14ac:dyDescent="0.25">
      <c r="A42" s="234"/>
      <c r="B42" s="226"/>
      <c r="C42" s="226"/>
      <c r="D42" s="226"/>
      <c r="E42" s="145" t="s">
        <v>43</v>
      </c>
      <c r="F42" s="249"/>
      <c r="G42" s="226"/>
      <c r="H42" s="226"/>
      <c r="I42" s="222"/>
      <c r="J42" s="235" t="s">
        <v>233</v>
      </c>
      <c r="K42" s="224"/>
      <c r="L42" s="224"/>
      <c r="M42" s="228"/>
      <c r="N42" s="219"/>
      <c r="O42" s="235" t="s">
        <v>237</v>
      </c>
      <c r="P42" s="226"/>
      <c r="Q42" s="226"/>
      <c r="R42" s="309"/>
      <c r="S42" s="95"/>
      <c r="T42" s="38"/>
    </row>
    <row r="43" spans="1:20" s="5" customFormat="1" ht="126.75" hidden="1" customHeight="1" x14ac:dyDescent="0.25">
      <c r="A43" s="234"/>
      <c r="B43" s="226"/>
      <c r="C43" s="226"/>
      <c r="D43" s="226"/>
      <c r="E43" s="128" t="s">
        <v>149</v>
      </c>
      <c r="F43" s="240"/>
      <c r="G43" s="226"/>
      <c r="H43" s="226"/>
      <c r="I43" s="222"/>
      <c r="J43" s="235"/>
      <c r="K43" s="224"/>
      <c r="L43" s="224"/>
      <c r="M43" s="228"/>
      <c r="N43" s="219"/>
      <c r="O43" s="235"/>
      <c r="P43" s="226"/>
      <c r="Q43" s="129" t="s">
        <v>305</v>
      </c>
      <c r="R43" s="130"/>
      <c r="S43" s="38"/>
      <c r="T43" s="38"/>
    </row>
    <row r="44" spans="1:20" s="5" customFormat="1" ht="67.5" hidden="1" customHeight="1" x14ac:dyDescent="0.25">
      <c r="A44" s="234"/>
      <c r="B44" s="226"/>
      <c r="C44" s="226"/>
      <c r="D44" s="226"/>
      <c r="E44" s="128" t="s">
        <v>45</v>
      </c>
      <c r="F44" s="240"/>
      <c r="G44" s="226"/>
      <c r="H44" s="226"/>
      <c r="I44" s="222"/>
      <c r="J44" s="236"/>
      <c r="K44" s="224"/>
      <c r="L44" s="224"/>
      <c r="M44" s="228"/>
      <c r="N44" s="219"/>
      <c r="O44" s="235"/>
      <c r="P44" s="226"/>
      <c r="Q44" s="225" t="s">
        <v>306</v>
      </c>
      <c r="R44" s="238"/>
      <c r="S44" s="38"/>
      <c r="T44" s="38"/>
    </row>
    <row r="45" spans="1:20" s="5" customFormat="1" ht="47.45" hidden="1" customHeight="1" x14ac:dyDescent="0.25">
      <c r="A45" s="234"/>
      <c r="B45" s="226"/>
      <c r="C45" s="226"/>
      <c r="D45" s="226"/>
      <c r="E45" s="128" t="s">
        <v>146</v>
      </c>
      <c r="F45" s="240"/>
      <c r="G45" s="226"/>
      <c r="H45" s="226"/>
      <c r="I45" s="222"/>
      <c r="J45" s="237" t="s">
        <v>234</v>
      </c>
      <c r="K45" s="224"/>
      <c r="L45" s="224"/>
      <c r="M45" s="228"/>
      <c r="N45" s="219"/>
      <c r="O45" s="235"/>
      <c r="P45" s="226"/>
      <c r="Q45" s="226"/>
      <c r="R45" s="310"/>
      <c r="S45" s="38"/>
      <c r="T45" s="38"/>
    </row>
    <row r="46" spans="1:20" s="5" customFormat="1" ht="98.25" hidden="1" customHeight="1" x14ac:dyDescent="0.25">
      <c r="A46" s="234"/>
      <c r="B46" s="226"/>
      <c r="C46" s="226"/>
      <c r="D46" s="226"/>
      <c r="E46" s="128" t="s">
        <v>145</v>
      </c>
      <c r="F46" s="240"/>
      <c r="G46" s="226"/>
      <c r="H46" s="226"/>
      <c r="I46" s="222"/>
      <c r="J46" s="237"/>
      <c r="K46" s="224"/>
      <c r="L46" s="224"/>
      <c r="M46" s="228"/>
      <c r="N46" s="219"/>
      <c r="O46" s="235"/>
      <c r="P46" s="226"/>
      <c r="Q46" s="226" t="s">
        <v>307</v>
      </c>
      <c r="R46" s="310"/>
      <c r="S46" s="38"/>
      <c r="T46" s="38"/>
    </row>
    <row r="47" spans="1:20" s="5" customFormat="1" ht="162" hidden="1" customHeight="1" x14ac:dyDescent="0.25">
      <c r="A47" s="234"/>
      <c r="B47" s="226"/>
      <c r="C47" s="226"/>
      <c r="D47" s="226"/>
      <c r="E47" s="132" t="s">
        <v>152</v>
      </c>
      <c r="F47" s="240"/>
      <c r="G47" s="226"/>
      <c r="H47" s="226"/>
      <c r="I47" s="222"/>
      <c r="J47" s="238"/>
      <c r="K47" s="224"/>
      <c r="L47" s="224"/>
      <c r="M47" s="228"/>
      <c r="N47" s="220"/>
      <c r="O47" s="236"/>
      <c r="P47" s="226"/>
      <c r="Q47" s="250"/>
      <c r="R47" s="310"/>
      <c r="S47" s="38"/>
      <c r="T47" s="38"/>
    </row>
    <row r="48" spans="1:20" s="5" customFormat="1" ht="42.6" hidden="1" customHeight="1" x14ac:dyDescent="0.25">
      <c r="A48" s="234"/>
      <c r="B48" s="226"/>
      <c r="C48" s="225" t="s">
        <v>157</v>
      </c>
      <c r="D48" s="225" t="s">
        <v>232</v>
      </c>
      <c r="E48" s="242" t="s">
        <v>115</v>
      </c>
      <c r="F48" s="130" t="s">
        <v>114</v>
      </c>
      <c r="G48" s="225">
        <v>5</v>
      </c>
      <c r="H48" s="225">
        <v>4</v>
      </c>
      <c r="I48" s="227" t="s">
        <v>4</v>
      </c>
      <c r="J48" s="315" t="s">
        <v>116</v>
      </c>
      <c r="K48" s="231">
        <v>2</v>
      </c>
      <c r="L48" s="231">
        <v>4</v>
      </c>
      <c r="M48" s="218" t="s">
        <v>35</v>
      </c>
      <c r="N48" s="146"/>
      <c r="O48" s="122" t="s">
        <v>46</v>
      </c>
      <c r="P48" s="225" t="s">
        <v>137</v>
      </c>
      <c r="Q48" s="144"/>
      <c r="R48" s="311"/>
      <c r="S48" s="38"/>
      <c r="T48" s="38"/>
    </row>
    <row r="49" spans="1:20" s="5" customFormat="1" ht="72.75" hidden="1" customHeight="1" x14ac:dyDescent="0.25">
      <c r="A49" s="234"/>
      <c r="B49" s="226"/>
      <c r="C49" s="226"/>
      <c r="D49" s="226"/>
      <c r="E49" s="244"/>
      <c r="F49" s="133" t="s">
        <v>53</v>
      </c>
      <c r="G49" s="226"/>
      <c r="H49" s="226"/>
      <c r="I49" s="228"/>
      <c r="J49" s="316"/>
      <c r="K49" s="224"/>
      <c r="L49" s="224"/>
      <c r="M49" s="219"/>
      <c r="N49" s="219" t="e">
        <f>N41</f>
        <v>#REF!</v>
      </c>
      <c r="O49" s="128" t="s">
        <v>49</v>
      </c>
      <c r="P49" s="226"/>
      <c r="Q49" s="142"/>
      <c r="R49" s="313"/>
      <c r="S49" s="38"/>
      <c r="T49" s="38"/>
    </row>
    <row r="50" spans="1:20" s="5" customFormat="1" ht="37.15" hidden="1" customHeight="1" x14ac:dyDescent="0.25">
      <c r="A50" s="234"/>
      <c r="B50" s="226"/>
      <c r="C50" s="226"/>
      <c r="D50" s="226"/>
      <c r="E50" s="134" t="s">
        <v>47</v>
      </c>
      <c r="F50" s="135" t="s">
        <v>48</v>
      </c>
      <c r="G50" s="226"/>
      <c r="H50" s="226"/>
      <c r="I50" s="228"/>
      <c r="J50" s="316"/>
      <c r="K50" s="224"/>
      <c r="L50" s="224"/>
      <c r="M50" s="219"/>
      <c r="N50" s="219"/>
      <c r="O50" s="136" t="s">
        <v>132</v>
      </c>
      <c r="P50" s="226"/>
      <c r="Q50" s="142"/>
      <c r="R50" s="137"/>
      <c r="S50" s="38"/>
      <c r="T50" s="38"/>
    </row>
    <row r="51" spans="1:20" s="5" customFormat="1" ht="58.5" hidden="1" customHeight="1" x14ac:dyDescent="0.25">
      <c r="A51" s="234"/>
      <c r="B51" s="226"/>
      <c r="C51" s="226"/>
      <c r="D51" s="226"/>
      <c r="E51" s="242" t="s">
        <v>151</v>
      </c>
      <c r="F51" s="135" t="s">
        <v>50</v>
      </c>
      <c r="G51" s="226"/>
      <c r="H51" s="226"/>
      <c r="I51" s="228"/>
      <c r="J51" s="316"/>
      <c r="K51" s="224"/>
      <c r="L51" s="224"/>
      <c r="M51" s="219"/>
      <c r="N51" s="219"/>
      <c r="O51" s="128" t="s">
        <v>91</v>
      </c>
      <c r="P51" s="226"/>
      <c r="Q51" s="142"/>
      <c r="R51" s="137"/>
      <c r="S51" s="38"/>
      <c r="T51" s="38"/>
    </row>
    <row r="52" spans="1:20" s="5" customFormat="1" ht="23.45" hidden="1" customHeight="1" x14ac:dyDescent="0.25">
      <c r="A52" s="234"/>
      <c r="B52" s="226"/>
      <c r="C52" s="226"/>
      <c r="D52" s="226"/>
      <c r="E52" s="243"/>
      <c r="F52" s="135" t="s">
        <v>51</v>
      </c>
      <c r="G52" s="226"/>
      <c r="H52" s="226"/>
      <c r="I52" s="228"/>
      <c r="J52" s="316"/>
      <c r="K52" s="224"/>
      <c r="L52" s="224"/>
      <c r="M52" s="219"/>
      <c r="N52" s="219"/>
      <c r="O52" s="238" t="s">
        <v>131</v>
      </c>
      <c r="P52" s="226"/>
      <c r="Q52" s="142"/>
      <c r="R52" s="311"/>
      <c r="S52" s="38"/>
      <c r="T52" s="38"/>
    </row>
    <row r="53" spans="1:20" s="5" customFormat="1" ht="27" hidden="1" customHeight="1" x14ac:dyDescent="0.25">
      <c r="A53" s="234"/>
      <c r="B53" s="226"/>
      <c r="C53" s="226"/>
      <c r="D53" s="226"/>
      <c r="E53" s="243"/>
      <c r="F53" s="135" t="s">
        <v>52</v>
      </c>
      <c r="G53" s="226"/>
      <c r="H53" s="226"/>
      <c r="I53" s="228"/>
      <c r="J53" s="316"/>
      <c r="K53" s="224"/>
      <c r="L53" s="224"/>
      <c r="M53" s="219"/>
      <c r="N53" s="219"/>
      <c r="O53" s="310"/>
      <c r="P53" s="226"/>
      <c r="Q53" s="142"/>
      <c r="R53" s="312"/>
      <c r="S53" s="38"/>
      <c r="T53" s="38"/>
    </row>
    <row r="54" spans="1:20" s="5" customFormat="1" ht="46.9" hidden="1" customHeight="1" x14ac:dyDescent="0.25">
      <c r="A54" s="234"/>
      <c r="B54" s="226"/>
      <c r="C54" s="250"/>
      <c r="D54" s="250"/>
      <c r="E54" s="244"/>
      <c r="F54" s="133" t="s">
        <v>53</v>
      </c>
      <c r="G54" s="250"/>
      <c r="H54" s="250"/>
      <c r="I54" s="233"/>
      <c r="J54" s="317"/>
      <c r="K54" s="232"/>
      <c r="L54" s="232"/>
      <c r="M54" s="220"/>
      <c r="N54" s="220"/>
      <c r="O54" s="309"/>
      <c r="P54" s="250"/>
      <c r="Q54" s="147"/>
      <c r="R54" s="313"/>
      <c r="S54" s="38"/>
      <c r="T54" s="38"/>
    </row>
    <row r="55" spans="1:20" s="5" customFormat="1" ht="45" hidden="1" customHeight="1" x14ac:dyDescent="0.25">
      <c r="A55" s="234"/>
      <c r="B55" s="226"/>
      <c r="C55" s="225" t="s">
        <v>54</v>
      </c>
      <c r="D55" s="225" t="s">
        <v>232</v>
      </c>
      <c r="E55" s="138" t="s">
        <v>55</v>
      </c>
      <c r="F55" s="125" t="s">
        <v>56</v>
      </c>
      <c r="G55" s="225">
        <v>5</v>
      </c>
      <c r="H55" s="225">
        <v>3</v>
      </c>
      <c r="I55" s="227" t="s">
        <v>4</v>
      </c>
      <c r="J55" s="239" t="s">
        <v>128</v>
      </c>
      <c r="K55" s="234">
        <v>3</v>
      </c>
      <c r="L55" s="234">
        <v>3</v>
      </c>
      <c r="M55" s="314" t="s">
        <v>35</v>
      </c>
      <c r="N55" s="218" t="e">
        <f>N49</f>
        <v>#REF!</v>
      </c>
      <c r="O55" s="139" t="s">
        <v>125</v>
      </c>
      <c r="P55" s="229" t="s">
        <v>136</v>
      </c>
      <c r="Q55" s="123"/>
      <c r="R55" s="311"/>
      <c r="S55" s="38"/>
      <c r="T55" s="38"/>
    </row>
    <row r="56" spans="1:20" s="5" customFormat="1" ht="100.9" hidden="1" customHeight="1" x14ac:dyDescent="0.25">
      <c r="A56" s="234"/>
      <c r="B56" s="226"/>
      <c r="C56" s="226"/>
      <c r="D56" s="226"/>
      <c r="E56" s="138" t="s">
        <v>126</v>
      </c>
      <c r="F56" s="125" t="s">
        <v>127</v>
      </c>
      <c r="G56" s="226"/>
      <c r="H56" s="226"/>
      <c r="I56" s="228"/>
      <c r="J56" s="236"/>
      <c r="K56" s="234"/>
      <c r="L56" s="234"/>
      <c r="M56" s="314"/>
      <c r="N56" s="219"/>
      <c r="O56" s="128" t="s">
        <v>129</v>
      </c>
      <c r="P56" s="230"/>
      <c r="Q56" s="140"/>
      <c r="R56" s="312"/>
      <c r="S56" s="38"/>
      <c r="T56" s="38"/>
    </row>
    <row r="57" spans="1:20" s="5" customFormat="1" ht="100.9" hidden="1" customHeight="1" x14ac:dyDescent="0.25">
      <c r="A57" s="234"/>
      <c r="B57" s="226"/>
      <c r="C57" s="250"/>
      <c r="D57" s="250"/>
      <c r="E57" s="141" t="s">
        <v>154</v>
      </c>
      <c r="F57" s="125" t="s">
        <v>155</v>
      </c>
      <c r="G57" s="250"/>
      <c r="H57" s="250"/>
      <c r="I57" s="233"/>
      <c r="J57" s="139" t="s">
        <v>130</v>
      </c>
      <c r="K57" s="234"/>
      <c r="L57" s="234"/>
      <c r="M57" s="314"/>
      <c r="N57" s="220"/>
      <c r="O57" s="128" t="s">
        <v>156</v>
      </c>
      <c r="P57" s="249"/>
      <c r="Q57" s="125"/>
      <c r="R57" s="313"/>
      <c r="S57" s="38"/>
      <c r="T57" s="38"/>
    </row>
    <row r="58" spans="1:20" s="5" customFormat="1" ht="45" hidden="1" customHeight="1" x14ac:dyDescent="0.25">
      <c r="A58" s="234"/>
      <c r="B58" s="226"/>
      <c r="C58" s="225" t="s">
        <v>57</v>
      </c>
      <c r="D58" s="225" t="s">
        <v>232</v>
      </c>
      <c r="E58" s="131" t="s">
        <v>139</v>
      </c>
      <c r="F58" s="229" t="s">
        <v>133</v>
      </c>
      <c r="G58" s="225">
        <v>4</v>
      </c>
      <c r="H58" s="225">
        <v>4</v>
      </c>
      <c r="I58" s="227" t="s">
        <v>30</v>
      </c>
      <c r="J58" s="225" t="s">
        <v>134</v>
      </c>
      <c r="K58" s="231">
        <v>1</v>
      </c>
      <c r="L58" s="231">
        <v>3</v>
      </c>
      <c r="M58" s="218" t="s">
        <v>6</v>
      </c>
      <c r="N58" s="218" t="e">
        <f>N55</f>
        <v>#REF!</v>
      </c>
      <c r="O58" s="225" t="s">
        <v>135</v>
      </c>
      <c r="P58" s="225" t="s">
        <v>101</v>
      </c>
      <c r="Q58" s="142"/>
      <c r="R58" s="137"/>
      <c r="S58" s="38"/>
      <c r="T58" s="38"/>
    </row>
    <row r="59" spans="1:20" s="5" customFormat="1" ht="45" hidden="1" customHeight="1" x14ac:dyDescent="0.25">
      <c r="A59" s="234"/>
      <c r="B59" s="226"/>
      <c r="C59" s="226"/>
      <c r="D59" s="226"/>
      <c r="E59" s="126" t="s">
        <v>58</v>
      </c>
      <c r="F59" s="230"/>
      <c r="G59" s="226"/>
      <c r="H59" s="226"/>
      <c r="I59" s="228"/>
      <c r="J59" s="226"/>
      <c r="K59" s="224"/>
      <c r="L59" s="224"/>
      <c r="M59" s="219"/>
      <c r="N59" s="219"/>
      <c r="O59" s="226"/>
      <c r="P59" s="226"/>
      <c r="Q59" s="142"/>
      <c r="R59" s="137"/>
      <c r="S59" s="38"/>
      <c r="T59" s="38"/>
    </row>
    <row r="60" spans="1:20" s="5" customFormat="1" ht="45" hidden="1" customHeight="1" x14ac:dyDescent="0.25">
      <c r="A60" s="234"/>
      <c r="B60" s="226"/>
      <c r="C60" s="226"/>
      <c r="D60" s="226"/>
      <c r="E60" s="126" t="s">
        <v>138</v>
      </c>
      <c r="F60" s="230"/>
      <c r="G60" s="226"/>
      <c r="H60" s="226"/>
      <c r="I60" s="228"/>
      <c r="J60" s="226"/>
      <c r="K60" s="224"/>
      <c r="L60" s="224"/>
      <c r="M60" s="219"/>
      <c r="N60" s="219"/>
      <c r="O60" s="226"/>
      <c r="P60" s="226"/>
      <c r="Q60" s="142"/>
      <c r="R60" s="311"/>
      <c r="S60" s="38"/>
      <c r="T60" s="38"/>
    </row>
    <row r="61" spans="1:20" s="5" customFormat="1" ht="79.150000000000006" hidden="1" customHeight="1" x14ac:dyDescent="0.25">
      <c r="A61" s="234"/>
      <c r="B61" s="226"/>
      <c r="C61" s="226"/>
      <c r="D61" s="226"/>
      <c r="E61" s="139" t="s">
        <v>140</v>
      </c>
      <c r="F61" s="230"/>
      <c r="G61" s="226"/>
      <c r="H61" s="226"/>
      <c r="I61" s="228"/>
      <c r="J61" s="226"/>
      <c r="K61" s="224"/>
      <c r="L61" s="224"/>
      <c r="M61" s="219"/>
      <c r="N61" s="219"/>
      <c r="O61" s="226"/>
      <c r="P61" s="226"/>
      <c r="Q61" s="142"/>
      <c r="R61" s="312"/>
      <c r="S61" s="38"/>
      <c r="T61" s="38"/>
    </row>
    <row r="62" spans="1:20" s="5" customFormat="1" ht="34.9" hidden="1" customHeight="1" x14ac:dyDescent="0.25">
      <c r="A62" s="234"/>
      <c r="B62" s="226"/>
      <c r="C62" s="250"/>
      <c r="D62" s="250"/>
      <c r="E62" s="126" t="s">
        <v>60</v>
      </c>
      <c r="F62" s="249"/>
      <c r="G62" s="250"/>
      <c r="H62" s="250"/>
      <c r="I62" s="233"/>
      <c r="J62" s="250"/>
      <c r="K62" s="232"/>
      <c r="L62" s="232"/>
      <c r="M62" s="220"/>
      <c r="N62" s="220"/>
      <c r="O62" s="250"/>
      <c r="P62" s="250"/>
      <c r="Q62" s="147"/>
      <c r="R62" s="313"/>
      <c r="S62" s="38"/>
      <c r="T62" s="38"/>
    </row>
    <row r="63" spans="1:20" s="5" customFormat="1" ht="33" hidden="1" customHeight="1" x14ac:dyDescent="0.25">
      <c r="A63" s="234"/>
      <c r="B63" s="226"/>
      <c r="C63" s="225" t="s">
        <v>61</v>
      </c>
      <c r="D63" s="225" t="s">
        <v>232</v>
      </c>
      <c r="E63" s="126" t="s">
        <v>141</v>
      </c>
      <c r="F63" s="125" t="s">
        <v>62</v>
      </c>
      <c r="G63" s="225">
        <v>5</v>
      </c>
      <c r="H63" s="225">
        <v>4</v>
      </c>
      <c r="I63" s="227" t="s">
        <v>30</v>
      </c>
      <c r="J63" s="143" t="s">
        <v>63</v>
      </c>
      <c r="K63" s="225">
        <v>2</v>
      </c>
      <c r="L63" s="225">
        <v>4</v>
      </c>
      <c r="M63" s="218" t="s">
        <v>35</v>
      </c>
      <c r="N63" s="218" t="e">
        <f>N58</f>
        <v>#REF!</v>
      </c>
      <c r="O63" s="122" t="s">
        <v>63</v>
      </c>
      <c r="P63" s="225" t="s">
        <v>100</v>
      </c>
      <c r="Q63" s="144"/>
      <c r="R63" s="239"/>
      <c r="S63" s="38"/>
      <c r="T63" s="38"/>
    </row>
    <row r="64" spans="1:20" s="5" customFormat="1" ht="50.25" hidden="1" customHeight="1" x14ac:dyDescent="0.25">
      <c r="A64" s="234"/>
      <c r="B64" s="226"/>
      <c r="C64" s="226"/>
      <c r="D64" s="226"/>
      <c r="E64" s="131" t="s">
        <v>142</v>
      </c>
      <c r="F64" s="125" t="s">
        <v>148</v>
      </c>
      <c r="G64" s="226"/>
      <c r="H64" s="226"/>
      <c r="I64" s="228"/>
      <c r="J64" s="122" t="s">
        <v>65</v>
      </c>
      <c r="K64" s="226"/>
      <c r="L64" s="226"/>
      <c r="M64" s="219"/>
      <c r="N64" s="219"/>
      <c r="O64" s="122" t="s">
        <v>65</v>
      </c>
      <c r="P64" s="226"/>
      <c r="Q64" s="142"/>
      <c r="R64" s="235"/>
      <c r="S64" s="38"/>
      <c r="T64" s="38"/>
    </row>
    <row r="65" spans="1:20" s="5" customFormat="1" ht="63.6" hidden="1" customHeight="1" x14ac:dyDescent="0.25">
      <c r="A65" s="234"/>
      <c r="B65" s="226"/>
      <c r="C65" s="226"/>
      <c r="D65" s="226"/>
      <c r="E65" s="131" t="s">
        <v>147</v>
      </c>
      <c r="F65" s="125" t="s">
        <v>66</v>
      </c>
      <c r="G65" s="226"/>
      <c r="H65" s="226"/>
      <c r="I65" s="228"/>
      <c r="J65" s="240" t="s">
        <v>67</v>
      </c>
      <c r="K65" s="226"/>
      <c r="L65" s="226"/>
      <c r="M65" s="219"/>
      <c r="N65" s="219"/>
      <c r="O65" s="229" t="s">
        <v>67</v>
      </c>
      <c r="P65" s="226"/>
      <c r="Q65" s="142"/>
      <c r="R65" s="235"/>
      <c r="S65" s="38"/>
      <c r="T65" s="38"/>
    </row>
    <row r="66" spans="1:20" s="5" customFormat="1" ht="66" hidden="1" customHeight="1" x14ac:dyDescent="0.25">
      <c r="A66" s="234"/>
      <c r="B66" s="250"/>
      <c r="C66" s="226"/>
      <c r="D66" s="226"/>
      <c r="E66" s="131" t="s">
        <v>68</v>
      </c>
      <c r="F66" s="122" t="s">
        <v>69</v>
      </c>
      <c r="G66" s="226"/>
      <c r="H66" s="226"/>
      <c r="I66" s="228"/>
      <c r="J66" s="240"/>
      <c r="K66" s="226"/>
      <c r="L66" s="226"/>
      <c r="M66" s="219"/>
      <c r="N66" s="220"/>
      <c r="O66" s="230"/>
      <c r="P66" s="226"/>
      <c r="Q66" s="142"/>
      <c r="R66" s="235"/>
      <c r="S66" s="38"/>
      <c r="T66" s="38"/>
    </row>
    <row r="67" spans="1:20" s="5" customFormat="1" ht="138.75" customHeight="1" x14ac:dyDescent="0.25">
      <c r="A67" s="70">
        <v>3</v>
      </c>
      <c r="B67" s="72" t="s">
        <v>308</v>
      </c>
      <c r="C67" s="84" t="s">
        <v>404</v>
      </c>
      <c r="D67" s="84" t="s">
        <v>241</v>
      </c>
      <c r="E67" s="71" t="s">
        <v>160</v>
      </c>
      <c r="F67" s="74" t="s">
        <v>110</v>
      </c>
      <c r="G67" s="84">
        <v>3</v>
      </c>
      <c r="H67" s="84">
        <v>4</v>
      </c>
      <c r="I67" s="81" t="s">
        <v>6</v>
      </c>
      <c r="J67" s="74" t="s">
        <v>376</v>
      </c>
      <c r="K67" s="84">
        <v>3</v>
      </c>
      <c r="L67" s="84">
        <v>3</v>
      </c>
      <c r="M67" s="86" t="s">
        <v>158</v>
      </c>
      <c r="N67" s="89" t="s">
        <v>375</v>
      </c>
      <c r="O67" s="74" t="s">
        <v>161</v>
      </c>
      <c r="P67" s="84" t="s">
        <v>309</v>
      </c>
      <c r="Q67" s="84" t="s">
        <v>310</v>
      </c>
      <c r="R67" s="73"/>
      <c r="S67" s="38"/>
      <c r="T67" s="38"/>
    </row>
    <row r="68" spans="1:20" s="1" customFormat="1" ht="156.75" hidden="1" customHeight="1" x14ac:dyDescent="0.25">
      <c r="A68" s="326">
        <v>7</v>
      </c>
      <c r="B68" s="229" t="s">
        <v>70</v>
      </c>
      <c r="C68" s="225" t="s">
        <v>41</v>
      </c>
      <c r="D68" s="225" t="s">
        <v>232</v>
      </c>
      <c r="E68" s="173" t="s">
        <v>42</v>
      </c>
      <c r="F68" s="240" t="s">
        <v>113</v>
      </c>
      <c r="G68" s="225">
        <v>5</v>
      </c>
      <c r="H68" s="225">
        <v>4</v>
      </c>
      <c r="I68" s="227" t="s">
        <v>39</v>
      </c>
      <c r="J68" s="174" t="s">
        <v>124</v>
      </c>
      <c r="K68" s="319">
        <v>3</v>
      </c>
      <c r="L68" s="319">
        <v>4</v>
      </c>
      <c r="M68" s="241" t="s">
        <v>39</v>
      </c>
      <c r="N68" s="314" t="str">
        <f>N67</f>
        <v xml:space="preserve">Marzo, junio, septiembre, diciembre </v>
      </c>
      <c r="O68" s="126" t="s">
        <v>121</v>
      </c>
      <c r="P68" s="318" t="s">
        <v>120</v>
      </c>
      <c r="Q68" s="129" t="s">
        <v>389</v>
      </c>
      <c r="R68" s="237"/>
      <c r="S68" s="45"/>
      <c r="T68" s="45"/>
    </row>
    <row r="69" spans="1:20" s="5" customFormat="1" ht="45" hidden="1" customHeight="1" x14ac:dyDescent="0.25">
      <c r="A69" s="326"/>
      <c r="B69" s="230"/>
      <c r="C69" s="226"/>
      <c r="D69" s="226"/>
      <c r="E69" s="127" t="s">
        <v>43</v>
      </c>
      <c r="F69" s="240"/>
      <c r="G69" s="226"/>
      <c r="H69" s="226"/>
      <c r="I69" s="228"/>
      <c r="J69" s="238" t="s">
        <v>119</v>
      </c>
      <c r="K69" s="224"/>
      <c r="L69" s="224"/>
      <c r="M69" s="228"/>
      <c r="N69" s="219"/>
      <c r="O69" s="235" t="s">
        <v>122</v>
      </c>
      <c r="P69" s="226"/>
      <c r="Q69" s="226" t="s">
        <v>311</v>
      </c>
      <c r="R69" s="309"/>
      <c r="S69" s="160"/>
      <c r="T69" s="38"/>
    </row>
    <row r="70" spans="1:20" s="5" customFormat="1" ht="45" hidden="1" customHeight="1" x14ac:dyDescent="0.25">
      <c r="A70" s="326"/>
      <c r="B70" s="230"/>
      <c r="C70" s="226"/>
      <c r="D70" s="226"/>
      <c r="E70" s="166" t="s">
        <v>44</v>
      </c>
      <c r="F70" s="240"/>
      <c r="G70" s="226"/>
      <c r="H70" s="226"/>
      <c r="I70" s="228"/>
      <c r="J70" s="309"/>
      <c r="K70" s="224"/>
      <c r="L70" s="224"/>
      <c r="M70" s="228"/>
      <c r="N70" s="219"/>
      <c r="O70" s="236"/>
      <c r="P70" s="226"/>
      <c r="Q70" s="226"/>
      <c r="R70" s="130"/>
      <c r="S70" s="124"/>
      <c r="T70" s="38"/>
    </row>
    <row r="71" spans="1:20" s="5" customFormat="1" ht="100.15" hidden="1" customHeight="1" x14ac:dyDescent="0.25">
      <c r="A71" s="326"/>
      <c r="B71" s="230"/>
      <c r="C71" s="226"/>
      <c r="D71" s="226"/>
      <c r="E71" s="166" t="s">
        <v>45</v>
      </c>
      <c r="F71" s="240"/>
      <c r="G71" s="226"/>
      <c r="H71" s="226"/>
      <c r="I71" s="228"/>
      <c r="J71" s="167" t="s">
        <v>118</v>
      </c>
      <c r="K71" s="224"/>
      <c r="L71" s="224"/>
      <c r="M71" s="228"/>
      <c r="N71" s="219"/>
      <c r="O71" s="238" t="s">
        <v>123</v>
      </c>
      <c r="P71" s="226"/>
      <c r="Q71" s="162" t="s">
        <v>312</v>
      </c>
      <c r="R71" s="238"/>
      <c r="S71" s="124"/>
      <c r="T71" s="38"/>
    </row>
    <row r="72" spans="1:20" s="5" customFormat="1" ht="54.6" hidden="1" customHeight="1" x14ac:dyDescent="0.25">
      <c r="A72" s="326"/>
      <c r="B72" s="230"/>
      <c r="C72" s="226"/>
      <c r="D72" s="226"/>
      <c r="E72" s="166" t="s">
        <v>146</v>
      </c>
      <c r="F72" s="240"/>
      <c r="G72" s="226"/>
      <c r="H72" s="226"/>
      <c r="I72" s="228"/>
      <c r="J72" s="237" t="s">
        <v>117</v>
      </c>
      <c r="K72" s="224"/>
      <c r="L72" s="224"/>
      <c r="M72" s="228"/>
      <c r="N72" s="219"/>
      <c r="O72" s="310"/>
      <c r="P72" s="226"/>
      <c r="Q72" s="226" t="s">
        <v>313</v>
      </c>
      <c r="R72" s="310"/>
      <c r="S72" s="124"/>
      <c r="T72" s="38"/>
    </row>
    <row r="73" spans="1:20" s="5" customFormat="1" ht="67.900000000000006" hidden="1" customHeight="1" x14ac:dyDescent="0.25">
      <c r="A73" s="326"/>
      <c r="B73" s="230"/>
      <c r="C73" s="226"/>
      <c r="D73" s="226"/>
      <c r="E73" s="166" t="s">
        <v>145</v>
      </c>
      <c r="F73" s="240"/>
      <c r="G73" s="226"/>
      <c r="H73" s="226"/>
      <c r="I73" s="228"/>
      <c r="J73" s="237"/>
      <c r="K73" s="224"/>
      <c r="L73" s="224"/>
      <c r="M73" s="228"/>
      <c r="N73" s="219"/>
      <c r="O73" s="310"/>
      <c r="P73" s="226"/>
      <c r="Q73" s="226"/>
      <c r="R73" s="310"/>
      <c r="S73" s="124"/>
      <c r="T73" s="38"/>
    </row>
    <row r="74" spans="1:20" s="5" customFormat="1" ht="36" hidden="1" customHeight="1" x14ac:dyDescent="0.25">
      <c r="A74" s="326"/>
      <c r="B74" s="230"/>
      <c r="C74" s="226"/>
      <c r="D74" s="226"/>
      <c r="E74" s="132" t="s">
        <v>152</v>
      </c>
      <c r="F74" s="240"/>
      <c r="G74" s="226"/>
      <c r="H74" s="226"/>
      <c r="I74" s="228"/>
      <c r="J74" s="238"/>
      <c r="K74" s="224"/>
      <c r="L74" s="224"/>
      <c r="M74" s="228"/>
      <c r="N74" s="220"/>
      <c r="O74" s="310"/>
      <c r="P74" s="226"/>
      <c r="Q74" s="250"/>
      <c r="R74" s="310"/>
      <c r="S74" s="124"/>
      <c r="T74" s="38"/>
    </row>
    <row r="75" spans="1:20" s="5" customFormat="1" ht="35.450000000000003" hidden="1" customHeight="1" x14ac:dyDescent="0.25">
      <c r="A75" s="326"/>
      <c r="B75" s="230"/>
      <c r="C75" s="225" t="s">
        <v>157</v>
      </c>
      <c r="D75" s="225" t="s">
        <v>232</v>
      </c>
      <c r="E75" s="242" t="s">
        <v>115</v>
      </c>
      <c r="F75" s="130" t="s">
        <v>114</v>
      </c>
      <c r="G75" s="225">
        <v>5</v>
      </c>
      <c r="H75" s="225">
        <v>4</v>
      </c>
      <c r="I75" s="227" t="s">
        <v>4</v>
      </c>
      <c r="J75" s="315" t="s">
        <v>116</v>
      </c>
      <c r="K75" s="231">
        <v>2</v>
      </c>
      <c r="L75" s="231">
        <v>4</v>
      </c>
      <c r="M75" s="218" t="s">
        <v>35</v>
      </c>
      <c r="N75" s="218" t="str">
        <f>N68</f>
        <v xml:space="preserve">Marzo, junio, septiembre, diciembre </v>
      </c>
      <c r="O75" s="174" t="s">
        <v>46</v>
      </c>
      <c r="P75" s="225" t="s">
        <v>137</v>
      </c>
      <c r="Q75" s="225" t="s">
        <v>314</v>
      </c>
      <c r="R75" s="311"/>
      <c r="S75" s="124"/>
      <c r="T75" s="38"/>
    </row>
    <row r="76" spans="1:20" s="5" customFormat="1" ht="36.6" hidden="1" customHeight="1" x14ac:dyDescent="0.25">
      <c r="A76" s="326"/>
      <c r="B76" s="230"/>
      <c r="C76" s="226"/>
      <c r="D76" s="226"/>
      <c r="E76" s="244"/>
      <c r="F76" s="165" t="s">
        <v>53</v>
      </c>
      <c r="G76" s="226"/>
      <c r="H76" s="226"/>
      <c r="I76" s="228"/>
      <c r="J76" s="316"/>
      <c r="K76" s="224"/>
      <c r="L76" s="224"/>
      <c r="M76" s="219"/>
      <c r="N76" s="219"/>
      <c r="O76" s="166" t="s">
        <v>49</v>
      </c>
      <c r="P76" s="226"/>
      <c r="Q76" s="226"/>
      <c r="R76" s="313"/>
      <c r="S76" s="124"/>
      <c r="T76" s="38"/>
    </row>
    <row r="77" spans="1:20" s="5" customFormat="1" ht="34.9" hidden="1" customHeight="1" x14ac:dyDescent="0.25">
      <c r="A77" s="326"/>
      <c r="B77" s="230"/>
      <c r="C77" s="226"/>
      <c r="D77" s="226"/>
      <c r="E77" s="134" t="s">
        <v>47</v>
      </c>
      <c r="F77" s="170" t="s">
        <v>48</v>
      </c>
      <c r="G77" s="226"/>
      <c r="H77" s="226"/>
      <c r="I77" s="228"/>
      <c r="J77" s="316"/>
      <c r="K77" s="224"/>
      <c r="L77" s="224"/>
      <c r="M77" s="219"/>
      <c r="N77" s="219"/>
      <c r="O77" s="136" t="s">
        <v>132</v>
      </c>
      <c r="P77" s="226"/>
      <c r="Q77" s="226"/>
      <c r="R77" s="172"/>
      <c r="S77" s="124"/>
      <c r="T77" s="38"/>
    </row>
    <row r="78" spans="1:20" s="5" customFormat="1" ht="54.6" hidden="1" customHeight="1" x14ac:dyDescent="0.25">
      <c r="A78" s="326"/>
      <c r="B78" s="230"/>
      <c r="C78" s="226"/>
      <c r="D78" s="226"/>
      <c r="E78" s="242" t="s">
        <v>151</v>
      </c>
      <c r="F78" s="170" t="s">
        <v>50</v>
      </c>
      <c r="G78" s="226"/>
      <c r="H78" s="226"/>
      <c r="I78" s="228"/>
      <c r="J78" s="316"/>
      <c r="K78" s="224"/>
      <c r="L78" s="224"/>
      <c r="M78" s="219"/>
      <c r="N78" s="219"/>
      <c r="O78" s="166" t="s">
        <v>91</v>
      </c>
      <c r="P78" s="226"/>
      <c r="Q78" s="226"/>
      <c r="R78" s="171"/>
      <c r="S78" s="124"/>
      <c r="T78" s="38"/>
    </row>
    <row r="79" spans="1:20" s="5" customFormat="1" ht="28.15" hidden="1" customHeight="1" x14ac:dyDescent="0.25">
      <c r="A79" s="326"/>
      <c r="B79" s="230"/>
      <c r="C79" s="226"/>
      <c r="D79" s="226"/>
      <c r="E79" s="243"/>
      <c r="F79" s="170" t="s">
        <v>51</v>
      </c>
      <c r="G79" s="226"/>
      <c r="H79" s="226"/>
      <c r="I79" s="228"/>
      <c r="J79" s="316"/>
      <c r="K79" s="224"/>
      <c r="L79" s="224"/>
      <c r="M79" s="219"/>
      <c r="N79" s="219"/>
      <c r="O79" s="238" t="s">
        <v>131</v>
      </c>
      <c r="P79" s="226"/>
      <c r="Q79" s="226"/>
      <c r="R79" s="311"/>
      <c r="S79" s="124"/>
      <c r="T79" s="38"/>
    </row>
    <row r="80" spans="1:20" s="5" customFormat="1" ht="28.9" hidden="1" customHeight="1" x14ac:dyDescent="0.25">
      <c r="A80" s="326"/>
      <c r="B80" s="230"/>
      <c r="C80" s="226"/>
      <c r="D80" s="226"/>
      <c r="E80" s="243"/>
      <c r="F80" s="170" t="s">
        <v>52</v>
      </c>
      <c r="G80" s="226"/>
      <c r="H80" s="226"/>
      <c r="I80" s="228"/>
      <c r="J80" s="316"/>
      <c r="K80" s="224"/>
      <c r="L80" s="224"/>
      <c r="M80" s="219"/>
      <c r="N80" s="219"/>
      <c r="O80" s="310"/>
      <c r="P80" s="226"/>
      <c r="Q80" s="226"/>
      <c r="R80" s="312"/>
      <c r="S80" s="124"/>
      <c r="T80" s="38"/>
    </row>
    <row r="81" spans="1:20" s="5" customFormat="1" ht="32.450000000000003" hidden="1" customHeight="1" x14ac:dyDescent="0.25">
      <c r="A81" s="326"/>
      <c r="B81" s="230"/>
      <c r="C81" s="250"/>
      <c r="D81" s="250"/>
      <c r="E81" s="244"/>
      <c r="F81" s="165" t="s">
        <v>53</v>
      </c>
      <c r="G81" s="250"/>
      <c r="H81" s="250"/>
      <c r="I81" s="233"/>
      <c r="J81" s="317"/>
      <c r="K81" s="232"/>
      <c r="L81" s="232"/>
      <c r="M81" s="220"/>
      <c r="N81" s="220"/>
      <c r="O81" s="309"/>
      <c r="P81" s="250"/>
      <c r="Q81" s="250"/>
      <c r="R81" s="313"/>
      <c r="S81" s="124"/>
      <c r="T81" s="38"/>
    </row>
    <row r="82" spans="1:20" s="5" customFormat="1" ht="289.14999999999998" hidden="1" customHeight="1" x14ac:dyDescent="0.25">
      <c r="A82" s="326"/>
      <c r="B82" s="230"/>
      <c r="C82" s="225" t="s">
        <v>71</v>
      </c>
      <c r="D82" s="225" t="s">
        <v>232</v>
      </c>
      <c r="E82" s="175" t="s">
        <v>159</v>
      </c>
      <c r="F82" s="170" t="s">
        <v>72</v>
      </c>
      <c r="G82" s="311">
        <v>5</v>
      </c>
      <c r="H82" s="311">
        <v>5</v>
      </c>
      <c r="I82" s="227" t="s">
        <v>4</v>
      </c>
      <c r="J82" s="126" t="s">
        <v>92</v>
      </c>
      <c r="K82" s="311">
        <v>2</v>
      </c>
      <c r="L82" s="311">
        <v>5</v>
      </c>
      <c r="M82" s="227" t="s">
        <v>4</v>
      </c>
      <c r="N82" s="218" t="str">
        <f>N75</f>
        <v xml:space="preserve">Marzo, junio, septiembre, diciembre </v>
      </c>
      <c r="O82" s="175" t="s">
        <v>93</v>
      </c>
      <c r="P82" s="239" t="s">
        <v>100</v>
      </c>
      <c r="Q82" s="168"/>
      <c r="R82" s="165"/>
      <c r="S82" s="124"/>
      <c r="T82" s="38"/>
    </row>
    <row r="83" spans="1:20" s="5" customFormat="1" ht="48.6" hidden="1" customHeight="1" x14ac:dyDescent="0.25">
      <c r="A83" s="326"/>
      <c r="B83" s="230"/>
      <c r="C83" s="226"/>
      <c r="D83" s="226"/>
      <c r="E83" s="126" t="s">
        <v>94</v>
      </c>
      <c r="F83" s="130" t="s">
        <v>73</v>
      </c>
      <c r="G83" s="312"/>
      <c r="H83" s="312"/>
      <c r="I83" s="228"/>
      <c r="J83" s="138" t="s">
        <v>74</v>
      </c>
      <c r="K83" s="312"/>
      <c r="L83" s="312"/>
      <c r="M83" s="228"/>
      <c r="N83" s="219"/>
      <c r="O83" s="166" t="s">
        <v>95</v>
      </c>
      <c r="P83" s="235"/>
      <c r="Q83" s="169"/>
      <c r="R83" s="165"/>
      <c r="S83" s="124"/>
      <c r="T83" s="38"/>
    </row>
    <row r="84" spans="1:20" s="5" customFormat="1" ht="53.45" hidden="1" customHeight="1" x14ac:dyDescent="0.25">
      <c r="A84" s="326"/>
      <c r="B84" s="230"/>
      <c r="C84" s="226"/>
      <c r="D84" s="226"/>
      <c r="E84" s="238" t="s">
        <v>96</v>
      </c>
      <c r="F84" s="238" t="s">
        <v>75</v>
      </c>
      <c r="G84" s="312"/>
      <c r="H84" s="312"/>
      <c r="I84" s="228"/>
      <c r="J84" s="126" t="s">
        <v>76</v>
      </c>
      <c r="K84" s="312"/>
      <c r="L84" s="312"/>
      <c r="M84" s="228"/>
      <c r="N84" s="219"/>
      <c r="O84" s="175" t="s">
        <v>77</v>
      </c>
      <c r="P84" s="235"/>
      <c r="Q84" s="169"/>
      <c r="R84" s="165"/>
      <c r="S84" s="124"/>
      <c r="T84" s="38"/>
    </row>
    <row r="85" spans="1:20" s="5" customFormat="1" ht="53.45" hidden="1" customHeight="1" x14ac:dyDescent="0.25">
      <c r="A85" s="326"/>
      <c r="B85" s="230"/>
      <c r="C85" s="250"/>
      <c r="D85" s="250"/>
      <c r="E85" s="309"/>
      <c r="F85" s="309"/>
      <c r="G85" s="313"/>
      <c r="H85" s="313"/>
      <c r="I85" s="233"/>
      <c r="J85" s="175" t="s">
        <v>97</v>
      </c>
      <c r="K85" s="313"/>
      <c r="L85" s="313"/>
      <c r="M85" s="233"/>
      <c r="N85" s="220"/>
      <c r="O85" s="175" t="s">
        <v>98</v>
      </c>
      <c r="P85" s="236"/>
      <c r="Q85" s="170"/>
      <c r="R85" s="165"/>
      <c r="S85" s="124"/>
      <c r="T85" s="38"/>
    </row>
    <row r="86" spans="1:20" s="5" customFormat="1" ht="34.9" hidden="1" customHeight="1" x14ac:dyDescent="0.25">
      <c r="A86" s="326"/>
      <c r="B86" s="230"/>
      <c r="C86" s="229" t="s">
        <v>57</v>
      </c>
      <c r="D86" s="225" t="s">
        <v>232</v>
      </c>
      <c r="E86" s="167" t="s">
        <v>139</v>
      </c>
      <c r="F86" s="229" t="s">
        <v>133</v>
      </c>
      <c r="G86" s="225">
        <v>4</v>
      </c>
      <c r="H86" s="225">
        <v>4</v>
      </c>
      <c r="I86" s="227" t="s">
        <v>30</v>
      </c>
      <c r="J86" s="225" t="s">
        <v>134</v>
      </c>
      <c r="K86" s="231">
        <v>1</v>
      </c>
      <c r="L86" s="231">
        <v>3</v>
      </c>
      <c r="M86" s="218" t="s">
        <v>6</v>
      </c>
      <c r="N86" s="218" t="str">
        <f>N82</f>
        <v xml:space="preserve">Marzo, junio, septiembre, diciembre </v>
      </c>
      <c r="O86" s="225" t="s">
        <v>135</v>
      </c>
      <c r="P86" s="225" t="s">
        <v>101</v>
      </c>
      <c r="Q86" s="162"/>
      <c r="R86" s="172"/>
      <c r="S86" s="124"/>
      <c r="T86" s="38"/>
    </row>
    <row r="87" spans="1:20" s="5" customFormat="1" ht="45" hidden="1" customHeight="1" x14ac:dyDescent="0.25">
      <c r="A87" s="326"/>
      <c r="B87" s="230"/>
      <c r="C87" s="230"/>
      <c r="D87" s="226"/>
      <c r="E87" s="126" t="s">
        <v>58</v>
      </c>
      <c r="F87" s="230"/>
      <c r="G87" s="226"/>
      <c r="H87" s="226"/>
      <c r="I87" s="228"/>
      <c r="J87" s="226"/>
      <c r="K87" s="224"/>
      <c r="L87" s="224"/>
      <c r="M87" s="219"/>
      <c r="N87" s="219"/>
      <c r="O87" s="226"/>
      <c r="P87" s="226"/>
      <c r="Q87" s="162"/>
      <c r="R87" s="172"/>
      <c r="S87" s="124"/>
      <c r="T87" s="38"/>
    </row>
    <row r="88" spans="1:20" s="5" customFormat="1" ht="40.9" hidden="1" customHeight="1" x14ac:dyDescent="0.25">
      <c r="A88" s="326"/>
      <c r="B88" s="230"/>
      <c r="C88" s="230"/>
      <c r="D88" s="226"/>
      <c r="E88" s="126" t="s">
        <v>59</v>
      </c>
      <c r="F88" s="230"/>
      <c r="G88" s="226"/>
      <c r="H88" s="226"/>
      <c r="I88" s="228"/>
      <c r="J88" s="226"/>
      <c r="K88" s="224"/>
      <c r="L88" s="224"/>
      <c r="M88" s="219"/>
      <c r="N88" s="219"/>
      <c r="O88" s="226"/>
      <c r="P88" s="226"/>
      <c r="Q88" s="162"/>
      <c r="R88" s="311"/>
      <c r="S88" s="124"/>
      <c r="T88" s="38"/>
    </row>
    <row r="89" spans="1:20" s="5" customFormat="1" ht="74.45" hidden="1" customHeight="1" x14ac:dyDescent="0.25">
      <c r="A89" s="326"/>
      <c r="B89" s="230"/>
      <c r="C89" s="230"/>
      <c r="D89" s="226"/>
      <c r="E89" s="175" t="s">
        <v>140</v>
      </c>
      <c r="F89" s="230"/>
      <c r="G89" s="226"/>
      <c r="H89" s="226"/>
      <c r="I89" s="228"/>
      <c r="J89" s="226"/>
      <c r="K89" s="224"/>
      <c r="L89" s="224"/>
      <c r="M89" s="219"/>
      <c r="N89" s="219"/>
      <c r="O89" s="226"/>
      <c r="P89" s="226"/>
      <c r="Q89" s="162"/>
      <c r="R89" s="312"/>
      <c r="S89" s="124"/>
      <c r="T89" s="38"/>
    </row>
    <row r="90" spans="1:20" s="5" customFormat="1" ht="35.450000000000003" hidden="1" customHeight="1" x14ac:dyDescent="0.25">
      <c r="A90" s="326"/>
      <c r="B90" s="230"/>
      <c r="C90" s="249"/>
      <c r="D90" s="250"/>
      <c r="E90" s="126" t="s">
        <v>60</v>
      </c>
      <c r="F90" s="249"/>
      <c r="G90" s="250"/>
      <c r="H90" s="250"/>
      <c r="I90" s="233"/>
      <c r="J90" s="250"/>
      <c r="K90" s="232"/>
      <c r="L90" s="232"/>
      <c r="M90" s="220"/>
      <c r="N90" s="220"/>
      <c r="O90" s="250"/>
      <c r="P90" s="250"/>
      <c r="Q90" s="163"/>
      <c r="R90" s="313"/>
      <c r="S90" s="124"/>
      <c r="T90" s="38"/>
    </row>
    <row r="91" spans="1:20" s="5" customFormat="1" ht="39.6" hidden="1" customHeight="1" x14ac:dyDescent="0.25">
      <c r="A91" s="326"/>
      <c r="B91" s="230"/>
      <c r="C91" s="225" t="s">
        <v>61</v>
      </c>
      <c r="D91" s="225" t="s">
        <v>232</v>
      </c>
      <c r="E91" s="126" t="s">
        <v>141</v>
      </c>
      <c r="F91" s="173" t="s">
        <v>62</v>
      </c>
      <c r="G91" s="225">
        <v>5</v>
      </c>
      <c r="H91" s="225">
        <v>4</v>
      </c>
      <c r="I91" s="227" t="s">
        <v>30</v>
      </c>
      <c r="J91" s="143" t="s">
        <v>63</v>
      </c>
      <c r="K91" s="225">
        <v>2</v>
      </c>
      <c r="L91" s="225">
        <v>4</v>
      </c>
      <c r="M91" s="218" t="s">
        <v>35</v>
      </c>
      <c r="N91" s="218" t="str">
        <f>N86</f>
        <v xml:space="preserve">Marzo, junio, septiembre, diciembre </v>
      </c>
      <c r="O91" s="174" t="s">
        <v>63</v>
      </c>
      <c r="P91" s="225" t="s">
        <v>100</v>
      </c>
      <c r="Q91" s="161"/>
      <c r="R91" s="239"/>
      <c r="S91" s="124"/>
      <c r="T91" s="38"/>
    </row>
    <row r="92" spans="1:20" s="5" customFormat="1" ht="45" hidden="1" customHeight="1" x14ac:dyDescent="0.25">
      <c r="A92" s="326"/>
      <c r="B92" s="230"/>
      <c r="C92" s="226"/>
      <c r="D92" s="226"/>
      <c r="E92" s="167" t="s">
        <v>142</v>
      </c>
      <c r="F92" s="173" t="s">
        <v>64</v>
      </c>
      <c r="G92" s="226"/>
      <c r="H92" s="226"/>
      <c r="I92" s="228"/>
      <c r="J92" s="174" t="s">
        <v>65</v>
      </c>
      <c r="K92" s="226"/>
      <c r="L92" s="226"/>
      <c r="M92" s="219"/>
      <c r="N92" s="219"/>
      <c r="O92" s="174" t="s">
        <v>65</v>
      </c>
      <c r="P92" s="226"/>
      <c r="Q92" s="162"/>
      <c r="R92" s="235"/>
      <c r="S92" s="124"/>
      <c r="T92" s="38"/>
    </row>
    <row r="93" spans="1:20" s="5" customFormat="1" ht="56.45" hidden="1" customHeight="1" x14ac:dyDescent="0.25">
      <c r="A93" s="326"/>
      <c r="B93" s="230"/>
      <c r="C93" s="226"/>
      <c r="D93" s="226"/>
      <c r="E93" s="167" t="s">
        <v>143</v>
      </c>
      <c r="F93" s="173" t="s">
        <v>66</v>
      </c>
      <c r="G93" s="226"/>
      <c r="H93" s="226"/>
      <c r="I93" s="228"/>
      <c r="J93" s="229" t="s">
        <v>67</v>
      </c>
      <c r="K93" s="226"/>
      <c r="L93" s="226"/>
      <c r="M93" s="219"/>
      <c r="N93" s="219"/>
      <c r="O93" s="229" t="s">
        <v>67</v>
      </c>
      <c r="P93" s="226"/>
      <c r="Q93" s="162"/>
      <c r="R93" s="235"/>
      <c r="S93" s="124" t="s">
        <v>363</v>
      </c>
      <c r="T93" s="38"/>
    </row>
    <row r="94" spans="1:20" s="5" customFormat="1" ht="31.15" hidden="1" customHeight="1" x14ac:dyDescent="0.25">
      <c r="A94" s="326"/>
      <c r="B94" s="230"/>
      <c r="C94" s="226"/>
      <c r="D94" s="226"/>
      <c r="E94" s="167" t="s">
        <v>68</v>
      </c>
      <c r="F94" s="229" t="s">
        <v>69</v>
      </c>
      <c r="G94" s="226"/>
      <c r="H94" s="226"/>
      <c r="I94" s="228"/>
      <c r="J94" s="230"/>
      <c r="K94" s="226"/>
      <c r="L94" s="226"/>
      <c r="M94" s="219"/>
      <c r="N94" s="219"/>
      <c r="O94" s="230"/>
      <c r="P94" s="226"/>
      <c r="Q94" s="162"/>
      <c r="R94" s="235"/>
      <c r="S94" s="124"/>
      <c r="T94" s="38"/>
    </row>
    <row r="95" spans="1:20" s="5" customFormat="1" ht="31.9" hidden="1" customHeight="1" x14ac:dyDescent="0.25">
      <c r="A95" s="326"/>
      <c r="B95" s="249"/>
      <c r="C95" s="250"/>
      <c r="D95" s="250"/>
      <c r="E95" s="167" t="s">
        <v>144</v>
      </c>
      <c r="F95" s="249"/>
      <c r="G95" s="250"/>
      <c r="H95" s="250"/>
      <c r="I95" s="233"/>
      <c r="J95" s="249"/>
      <c r="K95" s="250"/>
      <c r="L95" s="250"/>
      <c r="M95" s="220"/>
      <c r="N95" s="220"/>
      <c r="O95" s="249"/>
      <c r="P95" s="250"/>
      <c r="Q95" s="163"/>
      <c r="R95" s="236"/>
      <c r="S95" s="124"/>
      <c r="T95" s="38"/>
    </row>
    <row r="96" spans="1:20" s="5" customFormat="1" ht="87" customHeight="1" x14ac:dyDescent="0.25">
      <c r="A96" s="288">
        <v>4</v>
      </c>
      <c r="B96" s="327" t="s">
        <v>78</v>
      </c>
      <c r="C96" s="290" t="s">
        <v>79</v>
      </c>
      <c r="D96" s="276" t="s">
        <v>232</v>
      </c>
      <c r="E96" s="18" t="s">
        <v>162</v>
      </c>
      <c r="F96" s="17" t="s">
        <v>165</v>
      </c>
      <c r="G96" s="276">
        <v>5</v>
      </c>
      <c r="H96" s="276">
        <v>4</v>
      </c>
      <c r="I96" s="254" t="s">
        <v>339</v>
      </c>
      <c r="J96" s="17" t="s">
        <v>426</v>
      </c>
      <c r="K96" s="293">
        <v>5</v>
      </c>
      <c r="L96" s="293">
        <v>4</v>
      </c>
      <c r="M96" s="254" t="s">
        <v>339</v>
      </c>
      <c r="N96" s="258" t="s">
        <v>396</v>
      </c>
      <c r="O96" s="289" t="s">
        <v>99</v>
      </c>
      <c r="P96" s="289" t="s">
        <v>102</v>
      </c>
      <c r="Q96" s="47"/>
      <c r="R96" s="289"/>
      <c r="S96" s="38"/>
      <c r="T96" s="38"/>
    </row>
    <row r="97" spans="1:20" s="5" customFormat="1" ht="52.5" customHeight="1" x14ac:dyDescent="0.25">
      <c r="A97" s="288"/>
      <c r="B97" s="304"/>
      <c r="C97" s="291"/>
      <c r="D97" s="277"/>
      <c r="E97" s="18" t="s">
        <v>163</v>
      </c>
      <c r="F97" s="17" t="s">
        <v>166</v>
      </c>
      <c r="G97" s="277"/>
      <c r="H97" s="277"/>
      <c r="I97" s="301"/>
      <c r="J97" s="17" t="s">
        <v>168</v>
      </c>
      <c r="K97" s="294"/>
      <c r="L97" s="294"/>
      <c r="M97" s="301"/>
      <c r="N97" s="259"/>
      <c r="O97" s="286"/>
      <c r="P97" s="286"/>
      <c r="Q97" s="48"/>
      <c r="R97" s="286"/>
      <c r="S97" s="38"/>
      <c r="T97" s="38"/>
    </row>
    <row r="98" spans="1:20" s="5" customFormat="1" ht="30.6" customHeight="1" x14ac:dyDescent="0.25">
      <c r="A98" s="288"/>
      <c r="B98" s="304"/>
      <c r="C98" s="291"/>
      <c r="D98" s="277"/>
      <c r="E98" s="289" t="s">
        <v>164</v>
      </c>
      <c r="F98" s="17" t="s">
        <v>167</v>
      </c>
      <c r="G98" s="277"/>
      <c r="H98" s="277"/>
      <c r="I98" s="301"/>
      <c r="J98" s="289" t="s">
        <v>169</v>
      </c>
      <c r="K98" s="294"/>
      <c r="L98" s="294"/>
      <c r="M98" s="301"/>
      <c r="N98" s="259"/>
      <c r="O98" s="286"/>
      <c r="P98" s="286"/>
      <c r="Q98" s="48"/>
      <c r="R98" s="286"/>
      <c r="S98" s="38"/>
      <c r="T98" s="38"/>
    </row>
    <row r="99" spans="1:20" s="5" customFormat="1" ht="31.9" customHeight="1" x14ac:dyDescent="0.25">
      <c r="A99" s="288"/>
      <c r="B99" s="328"/>
      <c r="C99" s="292"/>
      <c r="D99" s="278"/>
      <c r="E99" s="287"/>
      <c r="F99" s="17" t="s">
        <v>80</v>
      </c>
      <c r="G99" s="278"/>
      <c r="H99" s="278"/>
      <c r="I99" s="302"/>
      <c r="J99" s="287"/>
      <c r="K99" s="295"/>
      <c r="L99" s="295"/>
      <c r="M99" s="302"/>
      <c r="N99" s="260"/>
      <c r="O99" s="287"/>
      <c r="P99" s="287"/>
      <c r="Q99" s="49"/>
      <c r="R99" s="287"/>
      <c r="S99" s="38"/>
      <c r="T99" s="38"/>
    </row>
    <row r="100" spans="1:20" s="5" customFormat="1" ht="144.75" customHeight="1" x14ac:dyDescent="0.25">
      <c r="A100" s="70">
        <v>5</v>
      </c>
      <c r="B100" s="9" t="s">
        <v>109</v>
      </c>
      <c r="C100" s="21" t="s">
        <v>284</v>
      </c>
      <c r="D100" s="7" t="s">
        <v>241</v>
      </c>
      <c r="E100" s="6" t="s">
        <v>271</v>
      </c>
      <c r="F100" s="2" t="s">
        <v>285</v>
      </c>
      <c r="G100" s="12">
        <v>5</v>
      </c>
      <c r="H100" s="12">
        <v>4</v>
      </c>
      <c r="I100" s="105" t="s">
        <v>345</v>
      </c>
      <c r="J100" s="18" t="s">
        <v>272</v>
      </c>
      <c r="K100" s="12">
        <v>5</v>
      </c>
      <c r="L100" s="12">
        <v>3</v>
      </c>
      <c r="M100" s="85" t="s">
        <v>4</v>
      </c>
      <c r="N100" s="89" t="s">
        <v>354</v>
      </c>
      <c r="O100" s="63" t="s">
        <v>286</v>
      </c>
      <c r="P100" s="63" t="s">
        <v>273</v>
      </c>
      <c r="Q100" s="63" t="s">
        <v>287</v>
      </c>
      <c r="R100" s="2"/>
      <c r="S100" s="41"/>
      <c r="T100" s="38"/>
    </row>
    <row r="101" spans="1:20" s="5" customFormat="1" ht="146.25" customHeight="1" x14ac:dyDescent="0.25">
      <c r="A101" s="70">
        <v>6</v>
      </c>
      <c r="B101" s="198" t="s">
        <v>429</v>
      </c>
      <c r="C101" s="21" t="s">
        <v>81</v>
      </c>
      <c r="D101" s="7" t="s">
        <v>258</v>
      </c>
      <c r="E101" s="6" t="s">
        <v>274</v>
      </c>
      <c r="F101" s="2" t="s">
        <v>259</v>
      </c>
      <c r="G101" s="87">
        <v>5</v>
      </c>
      <c r="H101" s="87">
        <v>4</v>
      </c>
      <c r="I101" s="81" t="s">
        <v>6</v>
      </c>
      <c r="J101" s="2" t="s">
        <v>260</v>
      </c>
      <c r="K101" s="11">
        <v>5</v>
      </c>
      <c r="L101" s="11">
        <v>3</v>
      </c>
      <c r="M101" s="81" t="s">
        <v>6</v>
      </c>
      <c r="N101" s="148" t="s">
        <v>354</v>
      </c>
      <c r="O101" s="2" t="s">
        <v>261</v>
      </c>
      <c r="P101" s="14" t="s">
        <v>262</v>
      </c>
      <c r="Q101" s="46" t="s">
        <v>263</v>
      </c>
      <c r="R101" s="3"/>
      <c r="S101" s="41"/>
      <c r="T101" s="38"/>
    </row>
    <row r="102" spans="1:20" ht="181.5" customHeight="1" x14ac:dyDescent="0.25">
      <c r="A102" s="69">
        <v>7</v>
      </c>
      <c r="B102" s="16" t="s">
        <v>239</v>
      </c>
      <c r="C102" s="23" t="s">
        <v>240</v>
      </c>
      <c r="D102" s="16" t="s">
        <v>241</v>
      </c>
      <c r="E102" s="23" t="s">
        <v>247</v>
      </c>
      <c r="F102" s="23" t="s">
        <v>242</v>
      </c>
      <c r="G102" s="16">
        <v>5</v>
      </c>
      <c r="H102" s="16">
        <v>5</v>
      </c>
      <c r="I102" s="82" t="s">
        <v>112</v>
      </c>
      <c r="J102" s="50" t="s">
        <v>377</v>
      </c>
      <c r="K102" s="16">
        <v>4</v>
      </c>
      <c r="L102" s="44">
        <v>4</v>
      </c>
      <c r="M102" s="68" t="s">
        <v>158</v>
      </c>
      <c r="N102" s="148" t="s">
        <v>354</v>
      </c>
      <c r="O102" s="8" t="s">
        <v>248</v>
      </c>
      <c r="P102" s="43" t="s">
        <v>244</v>
      </c>
      <c r="Q102" s="46" t="s">
        <v>249</v>
      </c>
      <c r="R102" s="39"/>
      <c r="S102" s="39"/>
      <c r="T102" s="39"/>
    </row>
    <row r="103" spans="1:20" ht="129" customHeight="1" x14ac:dyDescent="0.25">
      <c r="A103" s="192">
        <v>8</v>
      </c>
      <c r="B103" s="106" t="s">
        <v>403</v>
      </c>
      <c r="C103" s="10" t="s">
        <v>250</v>
      </c>
      <c r="D103" s="104" t="s">
        <v>232</v>
      </c>
      <c r="E103" s="10" t="s">
        <v>251</v>
      </c>
      <c r="F103" s="10" t="s">
        <v>252</v>
      </c>
      <c r="G103" s="104">
        <v>1</v>
      </c>
      <c r="H103" s="104">
        <v>4</v>
      </c>
      <c r="I103" s="108" t="s">
        <v>253</v>
      </c>
      <c r="J103" s="19" t="s">
        <v>378</v>
      </c>
      <c r="K103" s="104">
        <v>1</v>
      </c>
      <c r="L103" s="104">
        <v>3</v>
      </c>
      <c r="M103" s="108" t="s">
        <v>254</v>
      </c>
      <c r="N103" s="103" t="s">
        <v>379</v>
      </c>
      <c r="O103" s="8" t="s">
        <v>255</v>
      </c>
      <c r="P103" s="106" t="s">
        <v>257</v>
      </c>
      <c r="Q103" s="106" t="s">
        <v>256</v>
      </c>
      <c r="R103" s="38"/>
      <c r="S103" s="39"/>
      <c r="T103" s="39"/>
    </row>
    <row r="104" spans="1:20" ht="185.25" customHeight="1" x14ac:dyDescent="0.25">
      <c r="A104" s="246">
        <v>9</v>
      </c>
      <c r="B104" s="216" t="s">
        <v>283</v>
      </c>
      <c r="C104" s="217" t="s">
        <v>264</v>
      </c>
      <c r="D104" s="246" t="s">
        <v>232</v>
      </c>
      <c r="E104" s="216" t="s">
        <v>266</v>
      </c>
      <c r="F104" s="216" t="s">
        <v>265</v>
      </c>
      <c r="G104" s="216">
        <v>3</v>
      </c>
      <c r="H104" s="246">
        <v>4</v>
      </c>
      <c r="I104" s="253" t="s">
        <v>6</v>
      </c>
      <c r="J104" s="216" t="s">
        <v>267</v>
      </c>
      <c r="K104" s="216">
        <v>2</v>
      </c>
      <c r="L104" s="246">
        <v>2</v>
      </c>
      <c r="M104" s="255" t="s">
        <v>393</v>
      </c>
      <c r="N104" s="258" t="s">
        <v>354</v>
      </c>
      <c r="O104" s="216" t="s">
        <v>268</v>
      </c>
      <c r="P104" s="216" t="s">
        <v>269</v>
      </c>
      <c r="Q104" s="216" t="s">
        <v>270</v>
      </c>
    </row>
    <row r="105" spans="1:20" ht="45" customHeight="1" x14ac:dyDescent="0.25">
      <c r="A105" s="246"/>
      <c r="B105" s="216"/>
      <c r="C105" s="245"/>
      <c r="D105" s="246"/>
      <c r="E105" s="216"/>
      <c r="F105" s="216"/>
      <c r="G105" s="216"/>
      <c r="H105" s="246"/>
      <c r="I105" s="253"/>
      <c r="J105" s="216"/>
      <c r="K105" s="216"/>
      <c r="L105" s="246"/>
      <c r="M105" s="256"/>
      <c r="N105" s="259"/>
      <c r="O105" s="216"/>
      <c r="P105" s="246"/>
      <c r="Q105" s="216"/>
    </row>
    <row r="106" spans="1:20" ht="71.25" customHeight="1" x14ac:dyDescent="0.25">
      <c r="A106" s="247"/>
      <c r="B106" s="217"/>
      <c r="C106" s="245"/>
      <c r="D106" s="247"/>
      <c r="E106" s="217"/>
      <c r="F106" s="217"/>
      <c r="G106" s="217"/>
      <c r="H106" s="247"/>
      <c r="I106" s="254"/>
      <c r="J106" s="217"/>
      <c r="K106" s="217"/>
      <c r="L106" s="247"/>
      <c r="M106" s="257"/>
      <c r="N106" s="260"/>
      <c r="O106" s="217"/>
      <c r="P106" s="247"/>
      <c r="Q106" s="217"/>
    </row>
    <row r="107" spans="1:20" ht="187.5" customHeight="1" x14ac:dyDescent="0.25">
      <c r="A107" s="78">
        <v>10</v>
      </c>
      <c r="B107" s="80" t="s">
        <v>275</v>
      </c>
      <c r="C107" s="79" t="s">
        <v>108</v>
      </c>
      <c r="D107" s="80" t="s">
        <v>241</v>
      </c>
      <c r="E107" s="22" t="s">
        <v>277</v>
      </c>
      <c r="F107" s="23" t="s">
        <v>276</v>
      </c>
      <c r="G107" s="80">
        <v>4</v>
      </c>
      <c r="H107" s="80">
        <v>4</v>
      </c>
      <c r="I107" s="88" t="s">
        <v>278</v>
      </c>
      <c r="J107" s="23" t="s">
        <v>397</v>
      </c>
      <c r="K107" s="80">
        <v>3</v>
      </c>
      <c r="L107" s="80">
        <v>3</v>
      </c>
      <c r="M107" s="90" t="s">
        <v>279</v>
      </c>
      <c r="N107" s="89" t="s">
        <v>318</v>
      </c>
      <c r="O107" s="23" t="s">
        <v>280</v>
      </c>
      <c r="P107" s="79" t="s">
        <v>281</v>
      </c>
      <c r="Q107" s="79" t="s">
        <v>282</v>
      </c>
      <c r="R107" s="39"/>
      <c r="S107" s="39"/>
      <c r="T107" s="39"/>
    </row>
    <row r="108" spans="1:20" ht="125.25" customHeight="1" x14ac:dyDescent="0.25">
      <c r="A108" s="70">
        <v>11</v>
      </c>
      <c r="B108" s="67" t="s">
        <v>288</v>
      </c>
      <c r="C108" s="23" t="s">
        <v>289</v>
      </c>
      <c r="D108" s="65" t="s">
        <v>241</v>
      </c>
      <c r="E108" s="23" t="s">
        <v>290</v>
      </c>
      <c r="F108" s="23" t="s">
        <v>291</v>
      </c>
      <c r="G108" s="65">
        <v>2</v>
      </c>
      <c r="H108" s="65">
        <v>4</v>
      </c>
      <c r="I108" s="189" t="s">
        <v>158</v>
      </c>
      <c r="J108" s="66" t="s">
        <v>292</v>
      </c>
      <c r="K108" s="65">
        <v>1</v>
      </c>
      <c r="L108" s="65">
        <v>4</v>
      </c>
      <c r="M108" s="83" t="s">
        <v>158</v>
      </c>
      <c r="N108" s="89" t="s">
        <v>354</v>
      </c>
      <c r="O108" s="23" t="s">
        <v>293</v>
      </c>
      <c r="P108" s="23" t="s">
        <v>295</v>
      </c>
      <c r="Q108" s="23" t="s">
        <v>294</v>
      </c>
      <c r="R108" s="39"/>
      <c r="S108" s="64" t="s">
        <v>296</v>
      </c>
      <c r="T108" s="39"/>
    </row>
    <row r="109" spans="1:20" ht="307.5" customHeight="1" x14ac:dyDescent="0.25">
      <c r="A109" s="91">
        <v>12</v>
      </c>
      <c r="B109" s="93" t="s">
        <v>319</v>
      </c>
      <c r="C109" s="23" t="s">
        <v>320</v>
      </c>
      <c r="D109" s="91" t="s">
        <v>232</v>
      </c>
      <c r="E109" s="23" t="s">
        <v>321</v>
      </c>
      <c r="F109" s="93" t="s">
        <v>322</v>
      </c>
      <c r="G109" s="91">
        <v>4</v>
      </c>
      <c r="H109" s="91">
        <v>4</v>
      </c>
      <c r="I109" s="96" t="s">
        <v>6</v>
      </c>
      <c r="J109" s="92" t="s">
        <v>325</v>
      </c>
      <c r="K109" s="91">
        <v>2</v>
      </c>
      <c r="L109" s="91">
        <v>2</v>
      </c>
      <c r="M109" s="179" t="s">
        <v>111</v>
      </c>
      <c r="N109" s="92" t="s">
        <v>318</v>
      </c>
      <c r="O109" s="93" t="s">
        <v>323</v>
      </c>
      <c r="P109" s="23" t="s">
        <v>326</v>
      </c>
      <c r="Q109" s="23" t="s">
        <v>324</v>
      </c>
      <c r="R109" s="39"/>
      <c r="S109" s="39"/>
    </row>
    <row r="110" spans="1:20" ht="104.25" customHeight="1" x14ac:dyDescent="0.25">
      <c r="A110" s="111">
        <v>13</v>
      </c>
      <c r="B110" s="23" t="s">
        <v>328</v>
      </c>
      <c r="C110" s="10" t="s">
        <v>334</v>
      </c>
      <c r="D110" s="110" t="s">
        <v>258</v>
      </c>
      <c r="E110" s="10" t="s">
        <v>330</v>
      </c>
      <c r="F110" s="10" t="s">
        <v>329</v>
      </c>
      <c r="G110" s="110">
        <v>4</v>
      </c>
      <c r="H110" s="111">
        <v>5</v>
      </c>
      <c r="I110" s="116" t="s">
        <v>112</v>
      </c>
      <c r="J110" s="113" t="s">
        <v>372</v>
      </c>
      <c r="K110" s="111">
        <v>4</v>
      </c>
      <c r="L110" s="111">
        <v>4</v>
      </c>
      <c r="M110" s="116" t="s">
        <v>316</v>
      </c>
      <c r="N110" s="114" t="s">
        <v>373</v>
      </c>
      <c r="O110" s="107" t="s">
        <v>333</v>
      </c>
      <c r="P110" s="107" t="s">
        <v>331</v>
      </c>
      <c r="Q110" s="99" t="s">
        <v>332</v>
      </c>
      <c r="R110" s="100"/>
      <c r="S110" s="100"/>
      <c r="T110" s="100"/>
    </row>
    <row r="111" spans="1:20" ht="159" customHeight="1" x14ac:dyDescent="0.25">
      <c r="A111" s="102">
        <v>14</v>
      </c>
      <c r="B111" s="197" t="s">
        <v>427</v>
      </c>
      <c r="C111" s="10" t="s">
        <v>335</v>
      </c>
      <c r="D111" s="110" t="s">
        <v>232</v>
      </c>
      <c r="E111" s="10" t="s">
        <v>336</v>
      </c>
      <c r="F111" s="22" t="s">
        <v>337</v>
      </c>
      <c r="G111" s="110">
        <v>4</v>
      </c>
      <c r="H111" s="110">
        <v>4</v>
      </c>
      <c r="I111" s="119" t="s">
        <v>339</v>
      </c>
      <c r="J111" s="23" t="s">
        <v>374</v>
      </c>
      <c r="K111" s="110">
        <v>4</v>
      </c>
      <c r="L111" s="110">
        <v>4</v>
      </c>
      <c r="M111" s="96" t="s">
        <v>339</v>
      </c>
      <c r="N111" s="120" t="s">
        <v>354</v>
      </c>
      <c r="O111" s="23" t="s">
        <v>340</v>
      </c>
      <c r="P111" s="22" t="s">
        <v>341</v>
      </c>
      <c r="Q111" s="50" t="s">
        <v>342</v>
      </c>
      <c r="R111" s="39"/>
      <c r="S111" s="50" t="s">
        <v>343</v>
      </c>
      <c r="T111" s="39"/>
    </row>
    <row r="112" spans="1:20" ht="86.25" customHeight="1" x14ac:dyDescent="0.25">
      <c r="A112" s="110">
        <v>15</v>
      </c>
      <c r="B112" s="111" t="s">
        <v>352</v>
      </c>
      <c r="C112" s="10" t="s">
        <v>353</v>
      </c>
      <c r="D112" s="110" t="s">
        <v>232</v>
      </c>
      <c r="E112" s="10" t="s">
        <v>357</v>
      </c>
      <c r="F112" s="22" t="s">
        <v>358</v>
      </c>
      <c r="G112" s="110">
        <v>5</v>
      </c>
      <c r="H112" s="110">
        <v>4</v>
      </c>
      <c r="I112" s="119" t="s">
        <v>6</v>
      </c>
      <c r="J112" s="112" t="s">
        <v>359</v>
      </c>
      <c r="K112" s="110">
        <v>4</v>
      </c>
      <c r="L112" s="110">
        <v>4</v>
      </c>
      <c r="M112" s="117" t="s">
        <v>279</v>
      </c>
      <c r="N112" s="110" t="s">
        <v>354</v>
      </c>
      <c r="O112" s="10" t="s">
        <v>360</v>
      </c>
      <c r="P112" s="113" t="s">
        <v>355</v>
      </c>
      <c r="Q112" s="22" t="s">
        <v>356</v>
      </c>
      <c r="R112" s="39"/>
    </row>
    <row r="113" spans="1:20" ht="167.25" customHeight="1" x14ac:dyDescent="0.25">
      <c r="A113" s="110">
        <v>16</v>
      </c>
      <c r="B113" s="111" t="s">
        <v>346</v>
      </c>
      <c r="C113" s="10" t="s">
        <v>347</v>
      </c>
      <c r="D113" s="110" t="s">
        <v>232</v>
      </c>
      <c r="E113" s="113" t="s">
        <v>348</v>
      </c>
      <c r="F113" s="113" t="s">
        <v>349</v>
      </c>
      <c r="G113" s="110">
        <v>5</v>
      </c>
      <c r="H113" s="110">
        <v>4</v>
      </c>
      <c r="I113" s="189" t="s">
        <v>158</v>
      </c>
      <c r="J113" s="112" t="s">
        <v>361</v>
      </c>
      <c r="K113" s="110">
        <v>5</v>
      </c>
      <c r="L113" s="110">
        <v>4</v>
      </c>
      <c r="M113" s="111" t="s">
        <v>279</v>
      </c>
      <c r="N113" s="110" t="s">
        <v>398</v>
      </c>
      <c r="O113" s="22" t="s">
        <v>350</v>
      </c>
      <c r="P113" s="110" t="s">
        <v>346</v>
      </c>
      <c r="Q113" s="112" t="s">
        <v>351</v>
      </c>
      <c r="R113" s="39"/>
      <c r="S113" s="39"/>
      <c r="T113" s="39"/>
    </row>
    <row r="114" spans="1:20" ht="317.25" customHeight="1" x14ac:dyDescent="0.25">
      <c r="A114" s="115">
        <v>17</v>
      </c>
      <c r="B114" s="155" t="s">
        <v>364</v>
      </c>
      <c r="C114" s="94" t="s">
        <v>365</v>
      </c>
      <c r="D114" s="153" t="s">
        <v>232</v>
      </c>
      <c r="E114" s="150" t="s">
        <v>366</v>
      </c>
      <c r="F114" s="150" t="s">
        <v>367</v>
      </c>
      <c r="G114" s="115">
        <v>4</v>
      </c>
      <c r="H114" s="115">
        <v>3</v>
      </c>
      <c r="I114" s="190" t="s">
        <v>158</v>
      </c>
      <c r="J114" s="150" t="s">
        <v>368</v>
      </c>
      <c r="K114" s="115">
        <v>4</v>
      </c>
      <c r="L114" s="115">
        <v>2</v>
      </c>
      <c r="M114" s="180" t="s">
        <v>254</v>
      </c>
      <c r="N114" s="121" t="s">
        <v>354</v>
      </c>
      <c r="O114" s="149" t="s">
        <v>369</v>
      </c>
      <c r="P114" s="151" t="s">
        <v>370</v>
      </c>
      <c r="Q114" s="150" t="s">
        <v>371</v>
      </c>
    </row>
    <row r="115" spans="1:20" ht="153" customHeight="1" x14ac:dyDescent="0.25">
      <c r="A115" s="154">
        <v>18</v>
      </c>
      <c r="B115" s="152" t="s">
        <v>380</v>
      </c>
      <c r="C115" s="159" t="s">
        <v>381</v>
      </c>
      <c r="D115" s="157" t="s">
        <v>232</v>
      </c>
      <c r="E115" s="50" t="s">
        <v>382</v>
      </c>
      <c r="F115" s="50" t="s">
        <v>383</v>
      </c>
      <c r="G115" s="157">
        <v>5</v>
      </c>
      <c r="H115" s="157">
        <v>4</v>
      </c>
      <c r="I115" s="119" t="s">
        <v>6</v>
      </c>
      <c r="J115" s="50" t="s">
        <v>384</v>
      </c>
      <c r="K115" s="157">
        <v>4</v>
      </c>
      <c r="L115" s="157">
        <v>4</v>
      </c>
      <c r="M115" s="117" t="s">
        <v>111</v>
      </c>
      <c r="N115" s="157" t="s">
        <v>385</v>
      </c>
      <c r="O115" s="50" t="s">
        <v>386</v>
      </c>
      <c r="P115" s="23" t="s">
        <v>387</v>
      </c>
      <c r="Q115" s="50" t="s">
        <v>388</v>
      </c>
      <c r="R115" s="39"/>
      <c r="S115" s="39"/>
      <c r="T115" s="39"/>
    </row>
    <row r="116" spans="1:20" ht="97.5" customHeight="1" x14ac:dyDescent="0.25">
      <c r="A116" s="164">
        <v>19</v>
      </c>
      <c r="B116" s="164" t="s">
        <v>394</v>
      </c>
      <c r="C116" s="10" t="s">
        <v>390</v>
      </c>
      <c r="D116" s="157" t="s">
        <v>232</v>
      </c>
      <c r="E116" s="23" t="s">
        <v>391</v>
      </c>
      <c r="F116" s="23" t="s">
        <v>399</v>
      </c>
      <c r="G116" s="156">
        <v>5</v>
      </c>
      <c r="H116" s="156">
        <v>4</v>
      </c>
      <c r="I116" s="116" t="s">
        <v>30</v>
      </c>
      <c r="J116" s="159" t="s">
        <v>400</v>
      </c>
      <c r="K116" s="156">
        <v>4</v>
      </c>
      <c r="L116" s="156">
        <v>4</v>
      </c>
      <c r="M116" s="119" t="s">
        <v>6</v>
      </c>
      <c r="N116" s="159" t="s">
        <v>318</v>
      </c>
      <c r="O116" s="159" t="s">
        <v>401</v>
      </c>
      <c r="P116" s="159" t="s">
        <v>392</v>
      </c>
      <c r="Q116" s="176" t="s">
        <v>402</v>
      </c>
      <c r="R116" s="39"/>
      <c r="S116" s="39"/>
      <c r="T116" s="39"/>
    </row>
    <row r="117" spans="1:20" ht="150" customHeight="1" x14ac:dyDescent="0.25">
      <c r="A117" s="182">
        <v>20</v>
      </c>
      <c r="B117" s="182" t="s">
        <v>407</v>
      </c>
      <c r="C117" s="10" t="s">
        <v>408</v>
      </c>
      <c r="D117" s="183" t="s">
        <v>232</v>
      </c>
      <c r="E117" s="184" t="s">
        <v>409</v>
      </c>
      <c r="F117" s="184" t="s">
        <v>408</v>
      </c>
      <c r="G117" s="182">
        <v>3</v>
      </c>
      <c r="H117" s="182">
        <v>3</v>
      </c>
      <c r="I117" s="189" t="s">
        <v>111</v>
      </c>
      <c r="J117" s="184" t="s">
        <v>417</v>
      </c>
      <c r="K117" s="182">
        <v>2</v>
      </c>
      <c r="L117" s="182">
        <v>1</v>
      </c>
      <c r="M117" s="188" t="s">
        <v>410</v>
      </c>
      <c r="N117" s="182" t="s">
        <v>415</v>
      </c>
      <c r="O117" s="184" t="s">
        <v>416</v>
      </c>
      <c r="P117" s="184" t="s">
        <v>412</v>
      </c>
      <c r="Q117" s="23" t="s">
        <v>411</v>
      </c>
      <c r="R117" s="39"/>
      <c r="S117" s="39"/>
      <c r="T117" s="39"/>
    </row>
    <row r="118" spans="1:20" ht="202.5" customHeight="1" x14ac:dyDescent="0.25">
      <c r="A118" s="192">
        <v>21</v>
      </c>
      <c r="B118" s="192" t="s">
        <v>414</v>
      </c>
      <c r="C118" s="193" t="s">
        <v>418</v>
      </c>
      <c r="D118" s="185" t="s">
        <v>232</v>
      </c>
      <c r="E118" s="22" t="s">
        <v>421</v>
      </c>
      <c r="F118" s="23" t="s">
        <v>419</v>
      </c>
      <c r="G118" s="186">
        <v>4</v>
      </c>
      <c r="H118" s="186">
        <v>3</v>
      </c>
      <c r="I118" s="194" t="s">
        <v>316</v>
      </c>
      <c r="J118" s="187" t="s">
        <v>420</v>
      </c>
      <c r="K118" s="186">
        <v>4</v>
      </c>
      <c r="L118" s="186">
        <v>2</v>
      </c>
      <c r="M118" s="108" t="s">
        <v>111</v>
      </c>
      <c r="N118" s="186" t="s">
        <v>422</v>
      </c>
      <c r="O118" s="191" t="s">
        <v>423</v>
      </c>
      <c r="P118" s="23" t="s">
        <v>424</v>
      </c>
      <c r="Q118" s="23" t="s">
        <v>425</v>
      </c>
      <c r="R118" s="39"/>
      <c r="S118" s="39"/>
      <c r="T118" s="39"/>
    </row>
  </sheetData>
  <sheetProtection algorithmName="SHA-512" hashValue="IHmvcSh1fuY4rkDWa1gkC5Bqbx/8nGycG+9h8Pms4JTJHwQCzutJiSooAYnJetxPMSy9Lo3cL1YOBtOTTeFmWA==" saltValue="/Ay8pmzeOgNuLM+h8RRnKQ==" spinCount="100000" sheet="1" objects="1" scenarios="1" sort="0" autoFilter="0"/>
  <autoFilter ref="B5:S118">
    <filterColumn colId="5" showButton="0"/>
    <filterColumn colId="9" showButton="0"/>
  </autoFilter>
  <mergeCells count="320">
    <mergeCell ref="A96:A99"/>
    <mergeCell ref="A104:A106"/>
    <mergeCell ref="Q7:Q9"/>
    <mergeCell ref="Q10:Q12"/>
    <mergeCell ref="Q13:Q15"/>
    <mergeCell ref="Q16:Q17"/>
    <mergeCell ref="A68:A95"/>
    <mergeCell ref="Q69:Q70"/>
    <mergeCell ref="H91:H95"/>
    <mergeCell ref="G86:G90"/>
    <mergeCell ref="Q23:Q29"/>
    <mergeCell ref="Q19:Q22"/>
    <mergeCell ref="Q41:Q42"/>
    <mergeCell ref="Q44:Q45"/>
    <mergeCell ref="Q46:Q47"/>
    <mergeCell ref="O52:O54"/>
    <mergeCell ref="L91:L95"/>
    <mergeCell ref="B96:B99"/>
    <mergeCell ref="B41:B66"/>
    <mergeCell ref="I91:I95"/>
    <mergeCell ref="F86:F90"/>
    <mergeCell ref="O65:O66"/>
    <mergeCell ref="H48:H54"/>
    <mergeCell ref="J48:J54"/>
    <mergeCell ref="A5:A6"/>
    <mergeCell ref="A7:A12"/>
    <mergeCell ref="A13:A15"/>
    <mergeCell ref="A16:A40"/>
    <mergeCell ref="A41:A66"/>
    <mergeCell ref="C48:C54"/>
    <mergeCell ref="B5:B6"/>
    <mergeCell ref="C5:C6"/>
    <mergeCell ref="I48:I54"/>
    <mergeCell ref="D63:D66"/>
    <mergeCell ref="G63:G66"/>
    <mergeCell ref="H63:H66"/>
    <mergeCell ref="C58:C62"/>
    <mergeCell ref="D58:D62"/>
    <mergeCell ref="G58:G62"/>
    <mergeCell ref="H58:H62"/>
    <mergeCell ref="F58:F62"/>
    <mergeCell ref="I58:I62"/>
    <mergeCell ref="I68:I74"/>
    <mergeCell ref="K68:K74"/>
    <mergeCell ref="J69:J70"/>
    <mergeCell ref="K91:K95"/>
    <mergeCell ref="L96:L99"/>
    <mergeCell ref="P63:P66"/>
    <mergeCell ref="P82:P85"/>
    <mergeCell ref="M86:M90"/>
    <mergeCell ref="O69:O70"/>
    <mergeCell ref="N63:N66"/>
    <mergeCell ref="K63:K66"/>
    <mergeCell ref="I63:I66"/>
    <mergeCell ref="R96:R99"/>
    <mergeCell ref="C96:C99"/>
    <mergeCell ref="D96:D99"/>
    <mergeCell ref="G96:G99"/>
    <mergeCell ref="H96:H99"/>
    <mergeCell ref="I96:I99"/>
    <mergeCell ref="P96:P99"/>
    <mergeCell ref="E98:E99"/>
    <mergeCell ref="J98:J99"/>
    <mergeCell ref="K96:K99"/>
    <mergeCell ref="M96:M99"/>
    <mergeCell ref="O96:O99"/>
    <mergeCell ref="N96:N99"/>
    <mergeCell ref="O86:O90"/>
    <mergeCell ref="J75:J81"/>
    <mergeCell ref="C86:C90"/>
    <mergeCell ref="D86:D90"/>
    <mergeCell ref="F94:F95"/>
    <mergeCell ref="J93:J95"/>
    <mergeCell ref="C91:C95"/>
    <mergeCell ref="D91:D95"/>
    <mergeCell ref="G91:G95"/>
    <mergeCell ref="J86:J90"/>
    <mergeCell ref="H86:H90"/>
    <mergeCell ref="O93:O95"/>
    <mergeCell ref="D68:D74"/>
    <mergeCell ref="K75:K81"/>
    <mergeCell ref="R91:R95"/>
    <mergeCell ref="R88:R90"/>
    <mergeCell ref="F68:F74"/>
    <mergeCell ref="H68:H74"/>
    <mergeCell ref="G68:G74"/>
    <mergeCell ref="F84:F85"/>
    <mergeCell ref="R68:R69"/>
    <mergeCell ref="L86:L90"/>
    <mergeCell ref="J72:J74"/>
    <mergeCell ref="M82:M85"/>
    <mergeCell ref="K82:K85"/>
    <mergeCell ref="L82:L85"/>
    <mergeCell ref="I86:I90"/>
    <mergeCell ref="K86:K90"/>
    <mergeCell ref="N86:N90"/>
    <mergeCell ref="P86:P90"/>
    <mergeCell ref="N68:N74"/>
    <mergeCell ref="N75:N81"/>
    <mergeCell ref="Q75:Q81"/>
    <mergeCell ref="P91:P95"/>
    <mergeCell ref="M91:M95"/>
    <mergeCell ref="N91:N95"/>
    <mergeCell ref="C82:C85"/>
    <mergeCell ref="D82:D85"/>
    <mergeCell ref="G82:G85"/>
    <mergeCell ref="H82:H85"/>
    <mergeCell ref="I82:I85"/>
    <mergeCell ref="N82:N85"/>
    <mergeCell ref="R75:R76"/>
    <mergeCell ref="R79:R81"/>
    <mergeCell ref="E75:E76"/>
    <mergeCell ref="E78:E81"/>
    <mergeCell ref="E84:E85"/>
    <mergeCell ref="C75:C81"/>
    <mergeCell ref="D75:D81"/>
    <mergeCell ref="G75:G81"/>
    <mergeCell ref="H75:H81"/>
    <mergeCell ref="I75:I81"/>
    <mergeCell ref="L75:L81"/>
    <mergeCell ref="P68:P74"/>
    <mergeCell ref="L68:L74"/>
    <mergeCell ref="O79:O81"/>
    <mergeCell ref="M75:M81"/>
    <mergeCell ref="M63:M66"/>
    <mergeCell ref="P75:P81"/>
    <mergeCell ref="L63:L66"/>
    <mergeCell ref="R55:R57"/>
    <mergeCell ref="L55:L57"/>
    <mergeCell ref="M55:M57"/>
    <mergeCell ref="R60:R62"/>
    <mergeCell ref="P55:P57"/>
    <mergeCell ref="Q72:Q74"/>
    <mergeCell ref="R71:R74"/>
    <mergeCell ref="O71:O74"/>
    <mergeCell ref="R63:R66"/>
    <mergeCell ref="M58:M62"/>
    <mergeCell ref="L58:L62"/>
    <mergeCell ref="C30:C32"/>
    <mergeCell ref="D30:D32"/>
    <mergeCell ref="G30:G32"/>
    <mergeCell ref="H30:H32"/>
    <mergeCell ref="I30:I32"/>
    <mergeCell ref="K30:K32"/>
    <mergeCell ref="P58:P62"/>
    <mergeCell ref="P48:P54"/>
    <mergeCell ref="R41:R42"/>
    <mergeCell ref="R44:R47"/>
    <mergeCell ref="O58:O62"/>
    <mergeCell ref="L48:L54"/>
    <mergeCell ref="R48:R49"/>
    <mergeCell ref="P41:P47"/>
    <mergeCell ref="O42:O47"/>
    <mergeCell ref="M48:M54"/>
    <mergeCell ref="R52:R54"/>
    <mergeCell ref="L41:L47"/>
    <mergeCell ref="M41:M47"/>
    <mergeCell ref="J58:J62"/>
    <mergeCell ref="P33:P36"/>
    <mergeCell ref="O39:O40"/>
    <mergeCell ref="R35:R36"/>
    <mergeCell ref="J33:J36"/>
    <mergeCell ref="O33:O36"/>
    <mergeCell ref="C37:C40"/>
    <mergeCell ref="D37:D40"/>
    <mergeCell ref="G37:G40"/>
    <mergeCell ref="H37:H40"/>
    <mergeCell ref="I37:I40"/>
    <mergeCell ref="L37:L40"/>
    <mergeCell ref="M37:M40"/>
    <mergeCell ref="K33:K36"/>
    <mergeCell ref="P37:P40"/>
    <mergeCell ref="R37:R40"/>
    <mergeCell ref="K37:K40"/>
    <mergeCell ref="M30:M32"/>
    <mergeCell ref="P30:P32"/>
    <mergeCell ref="I23:I29"/>
    <mergeCell ref="E23:E24"/>
    <mergeCell ref="E26:E29"/>
    <mergeCell ref="J23:J29"/>
    <mergeCell ref="J30:J31"/>
    <mergeCell ref="R30:R32"/>
    <mergeCell ref="R23:R25"/>
    <mergeCell ref="O19:O22"/>
    <mergeCell ref="R19:R22"/>
    <mergeCell ref="J20:J22"/>
    <mergeCell ref="M16:M22"/>
    <mergeCell ref="P16:P22"/>
    <mergeCell ref="R16:R17"/>
    <mergeCell ref="L16:L22"/>
    <mergeCell ref="O17:O18"/>
    <mergeCell ref="R27:R29"/>
    <mergeCell ref="L23:L29"/>
    <mergeCell ref="M23:M29"/>
    <mergeCell ref="P23:P29"/>
    <mergeCell ref="O27:O29"/>
    <mergeCell ref="B16:B40"/>
    <mergeCell ref="C16:C22"/>
    <mergeCell ref="D16:D22"/>
    <mergeCell ref="F16:F22"/>
    <mergeCell ref="G16:G22"/>
    <mergeCell ref="B13:B15"/>
    <mergeCell ref="C13:C15"/>
    <mergeCell ref="D13:D15"/>
    <mergeCell ref="K16:K22"/>
    <mergeCell ref="K23:K29"/>
    <mergeCell ref="C23:C29"/>
    <mergeCell ref="D23:D29"/>
    <mergeCell ref="G23:G29"/>
    <mergeCell ref="H23:H29"/>
    <mergeCell ref="C33:C36"/>
    <mergeCell ref="D33:D36"/>
    <mergeCell ref="F33:F36"/>
    <mergeCell ref="G33:G36"/>
    <mergeCell ref="H33:H36"/>
    <mergeCell ref="I33:I36"/>
    <mergeCell ref="E13:E15"/>
    <mergeCell ref="F13:F15"/>
    <mergeCell ref="G13:G15"/>
    <mergeCell ref="J17:J18"/>
    <mergeCell ref="H13:H15"/>
    <mergeCell ref="I13:I15"/>
    <mergeCell ref="P13:P15"/>
    <mergeCell ref="K13:K15"/>
    <mergeCell ref="L13:L15"/>
    <mergeCell ref="M13:M15"/>
    <mergeCell ref="N7:N9"/>
    <mergeCell ref="M7:M9"/>
    <mergeCell ref="H7:H9"/>
    <mergeCell ref="I7:I9"/>
    <mergeCell ref="N13:N15"/>
    <mergeCell ref="R7:R12"/>
    <mergeCell ref="H10:H12"/>
    <mergeCell ref="I10:I12"/>
    <mergeCell ref="B7:B12"/>
    <mergeCell ref="C7:C9"/>
    <mergeCell ref="D7:D12"/>
    <mergeCell ref="E7:E9"/>
    <mergeCell ref="F7:F9"/>
    <mergeCell ref="G7:G9"/>
    <mergeCell ref="C10:C12"/>
    <mergeCell ref="E10:E12"/>
    <mergeCell ref="F10:F12"/>
    <mergeCell ref="G10:G12"/>
    <mergeCell ref="K10:K12"/>
    <mergeCell ref="N10:N12"/>
    <mergeCell ref="L10:L12"/>
    <mergeCell ref="M10:M12"/>
    <mergeCell ref="K7:K9"/>
    <mergeCell ref="L7:L9"/>
    <mergeCell ref="B3:R4"/>
    <mergeCell ref="I5:I6"/>
    <mergeCell ref="J5:J6"/>
    <mergeCell ref="K5:L5"/>
    <mergeCell ref="M5:M6"/>
    <mergeCell ref="O5:O6"/>
    <mergeCell ref="D5:D6"/>
    <mergeCell ref="E5:E6"/>
    <mergeCell ref="F5:F6"/>
    <mergeCell ref="P5:P6"/>
    <mergeCell ref="R5:R6"/>
    <mergeCell ref="G5:H5"/>
    <mergeCell ref="O104:O106"/>
    <mergeCell ref="P104:P106"/>
    <mergeCell ref="Q104:Q106"/>
    <mergeCell ref="H104:H106"/>
    <mergeCell ref="I104:I106"/>
    <mergeCell ref="J104:J106"/>
    <mergeCell ref="K104:K106"/>
    <mergeCell ref="L104:L106"/>
    <mergeCell ref="M104:M106"/>
    <mergeCell ref="N104:N106"/>
    <mergeCell ref="C104:C106"/>
    <mergeCell ref="B104:B106"/>
    <mergeCell ref="D104:D106"/>
    <mergeCell ref="N33:N36"/>
    <mergeCell ref="N37:N40"/>
    <mergeCell ref="N41:N47"/>
    <mergeCell ref="N49:N54"/>
    <mergeCell ref="C63:C66"/>
    <mergeCell ref="F104:F106"/>
    <mergeCell ref="G104:G106"/>
    <mergeCell ref="B68:B95"/>
    <mergeCell ref="C68:C74"/>
    <mergeCell ref="D55:D57"/>
    <mergeCell ref="G55:G57"/>
    <mergeCell ref="H55:H57"/>
    <mergeCell ref="C41:C47"/>
    <mergeCell ref="D41:D47"/>
    <mergeCell ref="F41:F47"/>
    <mergeCell ref="G41:G47"/>
    <mergeCell ref="H41:H47"/>
    <mergeCell ref="C55:C57"/>
    <mergeCell ref="D48:D54"/>
    <mergeCell ref="G48:G54"/>
    <mergeCell ref="E48:E49"/>
    <mergeCell ref="E104:E106"/>
    <mergeCell ref="N16:N22"/>
    <mergeCell ref="N23:N29"/>
    <mergeCell ref="N30:N32"/>
    <mergeCell ref="I41:I47"/>
    <mergeCell ref="K41:K47"/>
    <mergeCell ref="H16:H22"/>
    <mergeCell ref="I16:I22"/>
    <mergeCell ref="J39:J40"/>
    <mergeCell ref="K58:K62"/>
    <mergeCell ref="N55:N57"/>
    <mergeCell ref="L33:L36"/>
    <mergeCell ref="M33:M36"/>
    <mergeCell ref="N58:N62"/>
    <mergeCell ref="I55:I57"/>
    <mergeCell ref="K55:K57"/>
    <mergeCell ref="K48:K54"/>
    <mergeCell ref="J42:J44"/>
    <mergeCell ref="J45:J47"/>
    <mergeCell ref="J55:J56"/>
    <mergeCell ref="J65:J66"/>
    <mergeCell ref="M68:M74"/>
    <mergeCell ref="E51:E54"/>
    <mergeCell ref="L30:L3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18</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v>1</v>
      </c>
      <c r="D8" s="28"/>
    </row>
    <row r="9" spans="1:4" ht="16.5" customHeight="1" x14ac:dyDescent="0.2">
      <c r="A9" s="26">
        <v>5</v>
      </c>
      <c r="B9" s="27" t="s">
        <v>180</v>
      </c>
      <c r="C9" s="28"/>
      <c r="D9" s="28">
        <v>1</v>
      </c>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v>1</v>
      </c>
      <c r="D13" s="28"/>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c r="D19" s="28">
        <v>1</v>
      </c>
    </row>
    <row r="20" spans="1:5" x14ac:dyDescent="0.2">
      <c r="A20" s="26">
        <v>16</v>
      </c>
      <c r="B20" s="27" t="s">
        <v>191</v>
      </c>
      <c r="C20" s="28"/>
      <c r="D20" s="28">
        <v>1</v>
      </c>
    </row>
    <row r="21" spans="1:5" x14ac:dyDescent="0.2">
      <c r="A21" s="26"/>
      <c r="B21" s="27" t="s">
        <v>192</v>
      </c>
      <c r="C21" s="28"/>
      <c r="D21" s="28">
        <v>1</v>
      </c>
    </row>
    <row r="22" spans="1:5" x14ac:dyDescent="0.2">
      <c r="A22" s="26">
        <v>18</v>
      </c>
      <c r="B22" s="27" t="s">
        <v>193</v>
      </c>
      <c r="C22" s="28"/>
      <c r="D22" s="28">
        <v>1</v>
      </c>
    </row>
    <row r="23" spans="1:5" x14ac:dyDescent="0.2">
      <c r="B23" s="29" t="s">
        <v>194</v>
      </c>
      <c r="C23" s="212">
        <f>COUNT(C5:C22)</f>
        <v>12</v>
      </c>
      <c r="D23" s="212"/>
    </row>
    <row r="24" spans="1:5" x14ac:dyDescent="0.2">
      <c r="B24" s="30" t="s">
        <v>195</v>
      </c>
      <c r="C24" s="207">
        <f>COUNT(D5:D22)</f>
        <v>6</v>
      </c>
      <c r="D24" s="207"/>
    </row>
    <row r="25" spans="1:5" x14ac:dyDescent="0.2">
      <c r="B25" s="29" t="s">
        <v>9</v>
      </c>
      <c r="C25" s="208" t="str">
        <f>+IF(AND(C23&gt;=1,C23&lt;=5),"3", IF(AND(C23&gt;=6,C23&lt;=11), "4", IF(AND(C23&gt;=12,C23&lt;=18), "5", "Revisar")))</f>
        <v>5</v>
      </c>
      <c r="D25" s="208"/>
      <c r="E25" s="208"/>
    </row>
  </sheetData>
  <sheetProtection algorithmName="SHA-512" hashValue="0aFcunLtDN8bGghWa3wvS/GnbUEkxKtHnLpkxZF6LypMJhoT4OBasqGAVxC0uxh41pHH8XdT504frf24zO05Mg==" saltValue="P2ku8X0GRTCyu7+1ebpKl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B1"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85</v>
      </c>
      <c r="B2" s="210"/>
      <c r="C2" s="210"/>
      <c r="D2" s="210"/>
    </row>
    <row r="3" spans="1:4" x14ac:dyDescent="0.2">
      <c r="A3" s="211" t="s">
        <v>171</v>
      </c>
      <c r="B3" s="211" t="s">
        <v>172</v>
      </c>
      <c r="C3" s="211" t="s">
        <v>173</v>
      </c>
      <c r="D3" s="211"/>
    </row>
    <row r="4" spans="1:4" x14ac:dyDescent="0.2">
      <c r="A4" s="211"/>
      <c r="B4" s="211"/>
      <c r="C4" s="177" t="s">
        <v>174</v>
      </c>
      <c r="D4" s="177"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c r="D8" s="28">
        <v>1</v>
      </c>
    </row>
    <row r="9" spans="1:4" ht="16.5" customHeight="1" x14ac:dyDescent="0.2">
      <c r="A9" s="26">
        <v>5</v>
      </c>
      <c r="B9" s="27" t="s">
        <v>180</v>
      </c>
      <c r="C9" s="28"/>
      <c r="D9" s="28">
        <v>1</v>
      </c>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v>1</v>
      </c>
      <c r="D13" s="28"/>
    </row>
    <row r="14" spans="1:4" ht="25.5" x14ac:dyDescent="0.2">
      <c r="A14" s="26">
        <v>10</v>
      </c>
      <c r="B14" s="27" t="s">
        <v>185</v>
      </c>
      <c r="C14" s="28">
        <v>1</v>
      </c>
      <c r="D14" s="28"/>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v>1</v>
      </c>
      <c r="D18" s="28"/>
    </row>
    <row r="19" spans="1:5" x14ac:dyDescent="0.2">
      <c r="A19" s="26">
        <v>15</v>
      </c>
      <c r="B19" s="27" t="s">
        <v>190</v>
      </c>
      <c r="C19" s="28"/>
      <c r="D19" s="28">
        <v>1</v>
      </c>
    </row>
    <row r="20" spans="1:5" x14ac:dyDescent="0.2">
      <c r="A20" s="26">
        <v>16</v>
      </c>
      <c r="B20" s="27" t="s">
        <v>191</v>
      </c>
      <c r="C20" s="28"/>
      <c r="D20" s="28">
        <v>1</v>
      </c>
    </row>
    <row r="21" spans="1:5" x14ac:dyDescent="0.2">
      <c r="A21" s="26"/>
      <c r="B21" s="27" t="s">
        <v>192</v>
      </c>
      <c r="C21" s="28"/>
      <c r="D21" s="28">
        <v>1</v>
      </c>
    </row>
    <row r="22" spans="1:5" x14ac:dyDescent="0.2">
      <c r="A22" s="26">
        <v>18</v>
      </c>
      <c r="B22" s="27" t="s">
        <v>193</v>
      </c>
      <c r="C22" s="28"/>
      <c r="D22" s="28">
        <v>1</v>
      </c>
    </row>
    <row r="23" spans="1:5" x14ac:dyDescent="0.2">
      <c r="B23" s="29" t="s">
        <v>194</v>
      </c>
      <c r="C23" s="212">
        <f>COUNT(C5:C22)</f>
        <v>11</v>
      </c>
      <c r="D23" s="212"/>
    </row>
    <row r="24" spans="1:5" x14ac:dyDescent="0.2">
      <c r="B24" s="30" t="s">
        <v>195</v>
      </c>
      <c r="C24" s="207">
        <f>COUNT(D5:D22)</f>
        <v>7</v>
      </c>
      <c r="D24" s="207"/>
    </row>
    <row r="25" spans="1:5" x14ac:dyDescent="0.2">
      <c r="B25" s="29" t="s">
        <v>9</v>
      </c>
      <c r="C25" s="208" t="str">
        <f>+IF(AND(C23&gt;=1,C23&lt;=5),"3", IF(AND(C23&gt;=6,C23&lt;=11), "4", IF(AND(C23&gt;=12,C23&lt;=18), "5", "Revisar")))</f>
        <v>4</v>
      </c>
      <c r="D25" s="208"/>
      <c r="E25" s="208"/>
    </row>
  </sheetData>
  <sheetProtection algorithmName="SHA-512" hashValue="fkR4OTS3SFXOCd/BvkKHQaOU0ocN/y7a0uQHeYTaOEqB+S4GLGvHmtjqmpQ8NbgMxJ/vTDfOW4XzPA6VDX5Qew==" saltValue="40C7etZ9XGY9t7SmMIHa8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7"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32</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c r="D5" s="28">
        <v>1</v>
      </c>
    </row>
    <row r="6" spans="1:4" ht="17.25" customHeight="1" x14ac:dyDescent="0.2">
      <c r="A6" s="26">
        <v>2</v>
      </c>
      <c r="B6" s="27" t="s">
        <v>177</v>
      </c>
      <c r="C6" s="28">
        <v>1</v>
      </c>
      <c r="D6" s="28"/>
    </row>
    <row r="7" spans="1:4" x14ac:dyDescent="0.2">
      <c r="A7" s="26">
        <v>3</v>
      </c>
      <c r="B7" s="27" t="s">
        <v>178</v>
      </c>
      <c r="C7" s="28">
        <v>1</v>
      </c>
      <c r="D7" s="28"/>
    </row>
    <row r="8" spans="1:4" ht="25.5" x14ac:dyDescent="0.2">
      <c r="A8" s="26">
        <v>4</v>
      </c>
      <c r="B8" s="27" t="s">
        <v>179</v>
      </c>
      <c r="C8" s="28"/>
      <c r="D8" s="28">
        <v>1</v>
      </c>
    </row>
    <row r="9" spans="1:4" ht="16.5" customHeight="1" x14ac:dyDescent="0.2">
      <c r="A9" s="26">
        <v>5</v>
      </c>
      <c r="B9" s="27" t="s">
        <v>180</v>
      </c>
      <c r="C9" s="28"/>
      <c r="D9" s="28">
        <v>1</v>
      </c>
    </row>
    <row r="10" spans="1:4" ht="16.5" customHeight="1" x14ac:dyDescent="0.2">
      <c r="A10" s="26">
        <v>6</v>
      </c>
      <c r="B10" s="27" t="s">
        <v>181</v>
      </c>
      <c r="C10" s="28"/>
      <c r="D10" s="28">
        <v>1</v>
      </c>
    </row>
    <row r="11" spans="1:4" ht="16.5" customHeight="1" x14ac:dyDescent="0.2">
      <c r="A11" s="26">
        <v>7</v>
      </c>
      <c r="B11" s="27" t="s">
        <v>182</v>
      </c>
      <c r="C11" s="28"/>
      <c r="D11" s="28">
        <v>1</v>
      </c>
    </row>
    <row r="12" spans="1:4" ht="25.5" x14ac:dyDescent="0.2">
      <c r="A12" s="26">
        <v>8</v>
      </c>
      <c r="B12" s="27" t="s">
        <v>183</v>
      </c>
      <c r="C12" s="28"/>
      <c r="D12" s="28">
        <v>1</v>
      </c>
    </row>
    <row r="13" spans="1:4" ht="17.25" customHeight="1" x14ac:dyDescent="0.2">
      <c r="A13" s="26">
        <v>9</v>
      </c>
      <c r="B13" s="27" t="s">
        <v>184</v>
      </c>
      <c r="C13" s="28"/>
      <c r="D13" s="28">
        <v>1</v>
      </c>
    </row>
    <row r="14" spans="1:4" ht="25.5" x14ac:dyDescent="0.2">
      <c r="A14" s="26">
        <v>10</v>
      </c>
      <c r="B14" s="27" t="s">
        <v>185</v>
      </c>
      <c r="C14" s="28"/>
      <c r="D14" s="28">
        <v>1</v>
      </c>
    </row>
    <row r="15" spans="1:4" ht="17.25" customHeight="1" x14ac:dyDescent="0.2">
      <c r="A15" s="26">
        <v>11</v>
      </c>
      <c r="B15" s="27" t="s">
        <v>186</v>
      </c>
      <c r="C15" s="28"/>
      <c r="D15" s="28">
        <v>1</v>
      </c>
    </row>
    <row r="16" spans="1:4" ht="18" customHeight="1" x14ac:dyDescent="0.2">
      <c r="A16" s="26">
        <v>12</v>
      </c>
      <c r="B16" s="27" t="s">
        <v>187</v>
      </c>
      <c r="C16" s="28"/>
      <c r="D16" s="28">
        <v>1</v>
      </c>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07">
        <f>COUNT(C5:C22)</f>
        <v>2</v>
      </c>
      <c r="D23" s="207"/>
    </row>
    <row r="24" spans="1:5" x14ac:dyDescent="0.2">
      <c r="B24" s="30" t="s">
        <v>195</v>
      </c>
      <c r="C24" s="207">
        <f>+COUNT(D5:D22)</f>
        <v>16</v>
      </c>
      <c r="D24" s="207"/>
    </row>
    <row r="25" spans="1:5" x14ac:dyDescent="0.2">
      <c r="B25" s="29" t="s">
        <v>9</v>
      </c>
      <c r="C25" s="208" t="str">
        <f>+IF(AND(C23&gt;=1,C23&lt;=5),"3", IF(AND(C23&gt;=6,C23&lt;=11), "4", IF(AND(C23&gt;=12,C23&lt;=18), "5", "Revisar")))</f>
        <v>3</v>
      </c>
      <c r="D25" s="208"/>
      <c r="E25" s="208"/>
    </row>
  </sheetData>
  <sheetProtection algorithmName="SHA-512" hashValue="pD7BwLfOsgSd3EP1UislUy7HKWNbtCAwaMMPzpK0CUkAohH3WnbGxDkxvUyf64Kkop6QeK9w3rvFYu1c41wytA==" saltValue="VYe1v9JpBaiOWUL4RezRw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210" t="s">
        <v>315</v>
      </c>
      <c r="B2" s="210"/>
      <c r="C2" s="210"/>
      <c r="D2" s="210"/>
    </row>
    <row r="3" spans="1:4" x14ac:dyDescent="0.2">
      <c r="A3" s="211" t="s">
        <v>171</v>
      </c>
      <c r="B3" s="211" t="s">
        <v>172</v>
      </c>
      <c r="C3" s="211" t="s">
        <v>173</v>
      </c>
      <c r="D3" s="211"/>
    </row>
    <row r="4" spans="1:4" x14ac:dyDescent="0.2">
      <c r="A4" s="211"/>
      <c r="B4" s="211"/>
      <c r="C4" s="75" t="s">
        <v>174</v>
      </c>
      <c r="D4" s="75" t="s">
        <v>175</v>
      </c>
    </row>
    <row r="5" spans="1:4" x14ac:dyDescent="0.2">
      <c r="A5" s="26">
        <v>1</v>
      </c>
      <c r="B5" s="27" t="s">
        <v>176</v>
      </c>
      <c r="C5" s="28">
        <v>1</v>
      </c>
      <c r="D5" s="28"/>
    </row>
    <row r="6" spans="1:4" ht="17.25" customHeight="1" x14ac:dyDescent="0.2">
      <c r="A6" s="26">
        <v>2</v>
      </c>
      <c r="B6" s="27" t="s">
        <v>177</v>
      </c>
      <c r="C6" s="28">
        <v>1</v>
      </c>
      <c r="D6" s="28"/>
    </row>
    <row r="7" spans="1:4" x14ac:dyDescent="0.2">
      <c r="A7" s="26">
        <v>3</v>
      </c>
      <c r="B7" s="27" t="s">
        <v>178</v>
      </c>
      <c r="C7" s="28"/>
      <c r="D7" s="28">
        <v>1</v>
      </c>
    </row>
    <row r="8" spans="1:4" ht="25.5" x14ac:dyDescent="0.2">
      <c r="A8" s="26">
        <v>4</v>
      </c>
      <c r="B8" s="27" t="s">
        <v>179</v>
      </c>
      <c r="C8" s="28"/>
      <c r="D8" s="28">
        <v>1</v>
      </c>
    </row>
    <row r="9" spans="1:4" ht="16.5" customHeight="1" x14ac:dyDescent="0.2">
      <c r="A9" s="26">
        <v>5</v>
      </c>
      <c r="B9" s="27" t="s">
        <v>180</v>
      </c>
      <c r="C9" s="28">
        <v>1</v>
      </c>
      <c r="D9" s="28"/>
    </row>
    <row r="10" spans="1:4" ht="16.5" customHeight="1" x14ac:dyDescent="0.2">
      <c r="A10" s="26">
        <v>6</v>
      </c>
      <c r="B10" s="27" t="s">
        <v>181</v>
      </c>
      <c r="C10" s="28">
        <v>1</v>
      </c>
      <c r="D10" s="28"/>
    </row>
    <row r="11" spans="1:4" ht="16.5" customHeight="1" x14ac:dyDescent="0.2">
      <c r="A11" s="26">
        <v>7</v>
      </c>
      <c r="B11" s="27" t="s">
        <v>182</v>
      </c>
      <c r="C11" s="28">
        <v>1</v>
      </c>
      <c r="D11" s="28"/>
    </row>
    <row r="12" spans="1:4" ht="25.5" x14ac:dyDescent="0.2">
      <c r="A12" s="26">
        <v>8</v>
      </c>
      <c r="B12" s="27" t="s">
        <v>183</v>
      </c>
      <c r="C12" s="28"/>
      <c r="D12" s="28">
        <v>1</v>
      </c>
    </row>
    <row r="13" spans="1:4" ht="17.25" customHeight="1" x14ac:dyDescent="0.2">
      <c r="A13" s="26">
        <v>9</v>
      </c>
      <c r="B13" s="27" t="s">
        <v>184</v>
      </c>
      <c r="C13" s="28">
        <v>1</v>
      </c>
      <c r="D13" s="28"/>
    </row>
    <row r="14" spans="1:4" ht="25.5" x14ac:dyDescent="0.2">
      <c r="A14" s="26">
        <v>10</v>
      </c>
      <c r="B14" s="27" t="s">
        <v>185</v>
      </c>
      <c r="C14" s="28"/>
      <c r="D14" s="28">
        <v>1</v>
      </c>
    </row>
    <row r="15" spans="1:4" ht="17.25" customHeight="1" x14ac:dyDescent="0.2">
      <c r="A15" s="26">
        <v>11</v>
      </c>
      <c r="B15" s="27" t="s">
        <v>186</v>
      </c>
      <c r="C15" s="28">
        <v>1</v>
      </c>
      <c r="D15" s="28"/>
    </row>
    <row r="16" spans="1:4" ht="18" customHeight="1" x14ac:dyDescent="0.2">
      <c r="A16" s="26">
        <v>12</v>
      </c>
      <c r="B16" s="27" t="s">
        <v>187</v>
      </c>
      <c r="C16" s="28">
        <v>1</v>
      </c>
      <c r="D16" s="28"/>
    </row>
    <row r="17" spans="1:5" x14ac:dyDescent="0.2">
      <c r="A17" s="26">
        <v>13</v>
      </c>
      <c r="B17" s="27" t="s">
        <v>188</v>
      </c>
      <c r="C17" s="28">
        <v>1</v>
      </c>
      <c r="D17" s="28"/>
    </row>
    <row r="18" spans="1:5" x14ac:dyDescent="0.2">
      <c r="A18" s="26">
        <v>14</v>
      </c>
      <c r="B18" s="27" t="s">
        <v>189</v>
      </c>
      <c r="C18" s="28"/>
      <c r="D18" s="28">
        <v>1</v>
      </c>
    </row>
    <row r="19" spans="1:5" x14ac:dyDescent="0.2">
      <c r="A19" s="26">
        <v>15</v>
      </c>
      <c r="B19" s="27" t="s">
        <v>190</v>
      </c>
      <c r="C19" s="28">
        <v>1</v>
      </c>
      <c r="D19" s="28"/>
    </row>
    <row r="20" spans="1:5" x14ac:dyDescent="0.2">
      <c r="A20" s="26">
        <v>16</v>
      </c>
      <c r="B20" s="27" t="s">
        <v>191</v>
      </c>
      <c r="C20" s="28"/>
      <c r="D20" s="28">
        <v>1</v>
      </c>
    </row>
    <row r="21" spans="1:5" x14ac:dyDescent="0.2">
      <c r="A21" s="26">
        <v>17</v>
      </c>
      <c r="B21" s="27" t="s">
        <v>192</v>
      </c>
      <c r="C21" s="28">
        <v>1</v>
      </c>
      <c r="D21" s="28"/>
    </row>
    <row r="22" spans="1:5" x14ac:dyDescent="0.2">
      <c r="A22" s="26">
        <v>18</v>
      </c>
      <c r="B22" s="27" t="s">
        <v>193</v>
      </c>
      <c r="C22" s="28"/>
      <c r="D22" s="28">
        <v>1</v>
      </c>
    </row>
    <row r="23" spans="1:5" x14ac:dyDescent="0.2">
      <c r="B23" s="29" t="s">
        <v>194</v>
      </c>
      <c r="C23" s="212">
        <f>COUNT(C5:C22)</f>
        <v>11</v>
      </c>
      <c r="D23" s="212"/>
    </row>
    <row r="24" spans="1:5" x14ac:dyDescent="0.2">
      <c r="B24" s="30" t="s">
        <v>195</v>
      </c>
      <c r="C24" s="207">
        <f>+COUNT(D5:D22)</f>
        <v>7</v>
      </c>
      <c r="D24" s="207"/>
    </row>
    <row r="25" spans="1:5" x14ac:dyDescent="0.2">
      <c r="B25" s="29" t="s">
        <v>9</v>
      </c>
      <c r="C25" s="208" t="str">
        <f>+IF(AND(C23&gt;=1,C23&lt;=5),"3", IF(AND(C23&gt;=6,C23&lt;=11), "4", IF(AND(C23&gt;=12,C23&lt;=18), "5", "Revisar")))</f>
        <v>4</v>
      </c>
      <c r="D25" s="208"/>
      <c r="E25" s="208"/>
    </row>
  </sheetData>
  <sheetProtection algorithmName="SHA-512" hashValue="pZPuSb7YL6eX/a2udzrEwb2a1YNXZwTrsB69FpN7CyYrecU1H7NPrSpfuq2c2EUpmXY3oIJkHW5RW1VRwpAPvQ==" saltValue="cIKmQcD3n/so9XqlRiMlp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5" sqref="I15"/>
    </sheetView>
  </sheetViews>
  <sheetFormatPr baseColWidth="10" defaultColWidth="12.28515625" defaultRowHeight="12.75" x14ac:dyDescent="0.2"/>
  <cols>
    <col min="1" max="1" width="4.140625" style="24" customWidth="1"/>
    <col min="2" max="2" width="61.28515625" style="24" customWidth="1"/>
    <col min="3" max="4" width="6.28515625" style="24" customWidth="1"/>
    <col min="5" max="8" width="12.28515625" style="24"/>
    <col min="9" max="13" width="0" style="24" hidden="1" customWidth="1"/>
    <col min="14" max="16384" width="12.28515625" style="24"/>
  </cols>
  <sheetData>
    <row r="1" spans="1:4" ht="16.5" customHeight="1" x14ac:dyDescent="0.2">
      <c r="A1" s="209" t="s">
        <v>170</v>
      </c>
      <c r="B1" s="209"/>
      <c r="C1" s="209"/>
      <c r="D1" s="209"/>
    </row>
    <row r="2" spans="1:4" ht="34.5" customHeight="1" x14ac:dyDescent="0.2">
      <c r="A2" s="329" t="s">
        <v>79</v>
      </c>
      <c r="B2" s="330"/>
      <c r="C2" s="330"/>
      <c r="D2" s="331"/>
    </row>
    <row r="3" spans="1:4" ht="12.75" customHeight="1" x14ac:dyDescent="0.2">
      <c r="A3" s="332" t="s">
        <v>171</v>
      </c>
      <c r="B3" s="332" t="s">
        <v>243</v>
      </c>
      <c r="C3" s="334" t="s">
        <v>173</v>
      </c>
      <c r="D3" s="335"/>
    </row>
    <row r="4" spans="1:4" ht="12.75" customHeight="1" x14ac:dyDescent="0.2">
      <c r="A4" s="333"/>
      <c r="B4" s="333"/>
      <c r="C4" s="75" t="s">
        <v>174</v>
      </c>
      <c r="D4" s="75" t="s">
        <v>175</v>
      </c>
    </row>
    <row r="5" spans="1:4" ht="12.75" customHeight="1" x14ac:dyDescent="0.2">
      <c r="A5" s="26">
        <v>1</v>
      </c>
      <c r="B5" s="27" t="s">
        <v>176</v>
      </c>
      <c r="C5" s="28">
        <v>1</v>
      </c>
      <c r="D5" s="28"/>
    </row>
    <row r="6" spans="1:4" ht="17.25" customHeight="1" x14ac:dyDescent="0.2">
      <c r="A6" s="26">
        <v>2</v>
      </c>
      <c r="B6" s="27" t="s">
        <v>177</v>
      </c>
      <c r="C6" s="28">
        <v>1</v>
      </c>
      <c r="D6" s="28"/>
    </row>
    <row r="7" spans="1:4" ht="12.75" customHeight="1" x14ac:dyDescent="0.2">
      <c r="A7" s="26">
        <v>3</v>
      </c>
      <c r="B7" s="27" t="s">
        <v>178</v>
      </c>
      <c r="C7" s="28"/>
      <c r="D7" s="28">
        <v>1</v>
      </c>
    </row>
    <row r="8" spans="1:4" ht="22.5" customHeight="1" x14ac:dyDescent="0.2">
      <c r="A8" s="26">
        <v>4</v>
      </c>
      <c r="B8" s="27" t="s">
        <v>179</v>
      </c>
      <c r="C8" s="28"/>
      <c r="D8" s="28">
        <v>1</v>
      </c>
    </row>
    <row r="9" spans="1:4" x14ac:dyDescent="0.2">
      <c r="A9" s="26">
        <v>5</v>
      </c>
      <c r="B9" s="27" t="s">
        <v>180</v>
      </c>
      <c r="C9" s="28">
        <v>1</v>
      </c>
      <c r="D9" s="28"/>
    </row>
    <row r="10" spans="1:4" x14ac:dyDescent="0.2">
      <c r="A10" s="26">
        <v>6</v>
      </c>
      <c r="B10" s="27" t="s">
        <v>181</v>
      </c>
      <c r="C10" s="28">
        <v>1</v>
      </c>
      <c r="D10" s="28"/>
    </row>
    <row r="11" spans="1:4" x14ac:dyDescent="0.2">
      <c r="A11" s="26">
        <v>7</v>
      </c>
      <c r="B11" s="27" t="s">
        <v>182</v>
      </c>
      <c r="C11" s="28">
        <v>1</v>
      </c>
      <c r="D11" s="28"/>
    </row>
    <row r="12" spans="1:4" ht="25.5" x14ac:dyDescent="0.2">
      <c r="A12" s="26">
        <v>8</v>
      </c>
      <c r="B12" s="27" t="s">
        <v>183</v>
      </c>
      <c r="C12" s="28">
        <v>1</v>
      </c>
      <c r="D12" s="28"/>
    </row>
    <row r="13" spans="1:4" x14ac:dyDescent="0.2">
      <c r="A13" s="26">
        <v>9</v>
      </c>
      <c r="B13" s="27" t="s">
        <v>184</v>
      </c>
      <c r="C13" s="28"/>
      <c r="D13" s="28">
        <v>1</v>
      </c>
    </row>
    <row r="14" spans="1:4" ht="25.5" x14ac:dyDescent="0.2">
      <c r="A14" s="26">
        <v>10</v>
      </c>
      <c r="B14" s="27" t="s">
        <v>185</v>
      </c>
      <c r="C14" s="28">
        <v>1</v>
      </c>
      <c r="D14" s="28"/>
    </row>
    <row r="15" spans="1:4" x14ac:dyDescent="0.2">
      <c r="A15" s="26">
        <v>11</v>
      </c>
      <c r="B15" s="27" t="s">
        <v>186</v>
      </c>
      <c r="C15" s="28"/>
      <c r="D15" s="28">
        <v>1</v>
      </c>
    </row>
    <row r="16" spans="1:4" x14ac:dyDescent="0.2">
      <c r="A16" s="26">
        <v>12</v>
      </c>
      <c r="B16" s="27" t="s">
        <v>187</v>
      </c>
      <c r="C16" s="28"/>
      <c r="D16" s="28">
        <v>1</v>
      </c>
    </row>
    <row r="17" spans="1:5" x14ac:dyDescent="0.2">
      <c r="A17" s="26">
        <v>13</v>
      </c>
      <c r="B17" s="27" t="s">
        <v>188</v>
      </c>
      <c r="C17" s="28"/>
      <c r="D17" s="28">
        <v>1</v>
      </c>
    </row>
    <row r="18" spans="1:5" x14ac:dyDescent="0.2">
      <c r="A18" s="26">
        <v>14</v>
      </c>
      <c r="B18" s="27" t="s">
        <v>189</v>
      </c>
      <c r="C18" s="28"/>
      <c r="D18" s="28">
        <v>1</v>
      </c>
    </row>
    <row r="19" spans="1:5" x14ac:dyDescent="0.2">
      <c r="A19" s="26">
        <v>15</v>
      </c>
      <c r="B19" s="27" t="s">
        <v>190</v>
      </c>
      <c r="C19" s="28"/>
      <c r="D19" s="28">
        <v>1</v>
      </c>
    </row>
    <row r="20" spans="1:5" x14ac:dyDescent="0.2">
      <c r="A20" s="26">
        <v>16</v>
      </c>
      <c r="B20" s="27" t="s">
        <v>191</v>
      </c>
      <c r="C20" s="28"/>
      <c r="D20" s="28">
        <v>1</v>
      </c>
    </row>
    <row r="21" spans="1:5" x14ac:dyDescent="0.2">
      <c r="A21" s="26">
        <v>17</v>
      </c>
      <c r="B21" s="27" t="s">
        <v>192</v>
      </c>
      <c r="C21" s="28"/>
      <c r="D21" s="28">
        <v>1</v>
      </c>
    </row>
    <row r="22" spans="1:5" x14ac:dyDescent="0.2">
      <c r="A22" s="26">
        <v>18</v>
      </c>
      <c r="B22" s="27" t="s">
        <v>193</v>
      </c>
      <c r="C22" s="28"/>
      <c r="D22" s="28">
        <v>1</v>
      </c>
    </row>
    <row r="23" spans="1:5" x14ac:dyDescent="0.2">
      <c r="B23" s="29" t="s">
        <v>194</v>
      </c>
      <c r="C23" s="212">
        <f>COUNT(C5:C22)</f>
        <v>7</v>
      </c>
      <c r="D23" s="212"/>
    </row>
    <row r="24" spans="1:5" x14ac:dyDescent="0.2">
      <c r="B24" s="30" t="s">
        <v>195</v>
      </c>
      <c r="C24" s="207">
        <f>COUNT(D5:D22)</f>
        <v>11</v>
      </c>
      <c r="D24" s="207"/>
    </row>
    <row r="25" spans="1:5" x14ac:dyDescent="0.2">
      <c r="B25" s="29" t="s">
        <v>9</v>
      </c>
      <c r="C25" s="208" t="str">
        <f>+IF(AND(C23&gt;=1,C23&lt;=5),"3", IF(AND(C23&gt;=6,C23&lt;=11), "4", IF(AND(C23&gt;=12,C23&lt;=18), "5", "Revisar")))</f>
        <v>4</v>
      </c>
      <c r="D25" s="208"/>
      <c r="E25" s="208"/>
    </row>
  </sheetData>
  <sheetProtection algorithmName="SHA-512" hashValue="mwHxYB3KooSXfB9CfUCjIu3HCVBlxjZ4IdL9zgw6MsjhMPkSkXhSefBgFffhcLyv88FzUcyS4T3wxPtVixKVpQ==" saltValue="+LY7O+AmveI64yrc19DGC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Valoración</vt:lpstr>
      <vt:lpstr>Medición del Riesgo</vt:lpstr>
      <vt:lpstr>Criterios </vt:lpstr>
      <vt:lpstr>Mapa de Riesgos de Gestión</vt:lpstr>
      <vt:lpstr>ID P. Estratégica</vt:lpstr>
      <vt:lpstr>Estrategica 2</vt:lpstr>
      <vt:lpstr>ID Mercadeo</vt:lpstr>
      <vt:lpstr>ID Lab Clinico</vt:lpstr>
      <vt:lpstr>ID Social</vt:lpstr>
      <vt:lpstr>ID C.Externa</vt:lpstr>
      <vt:lpstr>ID SIAU</vt:lpstr>
      <vt:lpstr>ID Documental</vt:lpstr>
      <vt:lpstr>ID Disciplinario</vt:lpstr>
      <vt:lpstr>ID Fisioterapia</vt:lpstr>
      <vt:lpstr>ID Ambiental</vt:lpstr>
      <vt:lpstr>ID T humano </vt:lpstr>
      <vt:lpstr>ID C Gestión</vt:lpstr>
      <vt:lpstr>ID Referencia</vt:lpstr>
      <vt:lpstr>ID Epidemiologia</vt:lpstr>
      <vt:lpstr>ID Facturación</vt:lpstr>
      <vt:lpstr>ID Estadistica </vt:lpstr>
      <vt:lpstr>ID Hospitalizados</vt:lpstr>
      <vt:lpstr>ID Umi</vt:lpstr>
      <vt:lpstr>ID Urgencias</vt:lpstr>
      <vt:lpstr>ID Biomédico</vt:lpstr>
      <vt:lpstr>ID Cirugia </vt:lpstr>
      <vt:lpstr>ID G. Digital</vt:lpstr>
      <vt:lpstr>ID Contabilidad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GIOVANNY BOHORQUEZ</dc:creator>
  <cp:lastModifiedBy>TuSoft</cp:lastModifiedBy>
  <cp:lastPrinted>2017-09-12T15:45:39Z</cp:lastPrinted>
  <dcterms:created xsi:type="dcterms:W3CDTF">2017-05-03T19:29:16Z</dcterms:created>
  <dcterms:modified xsi:type="dcterms:W3CDTF">2020-08-26T15:40:26Z</dcterms:modified>
  <cp:contentStatus/>
</cp:coreProperties>
</file>