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PITAL\Desktop\"/>
    </mc:Choice>
  </mc:AlternateContent>
  <bookViews>
    <workbookView xWindow="0" yWindow="0" windowWidth="15360" windowHeight="7050"/>
  </bookViews>
  <sheets>
    <sheet name="CONTRATACION 2022" sheetId="103" r:id="rId1"/>
    <sheet name="Hoja1" sheetId="104" r:id="rId2"/>
  </sheets>
  <definedNames>
    <definedName name="_xlnm._FilterDatabase" localSheetId="0" hidden="1">'CONTRATACION 2022'!$A$1:$AL$51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1" i="103" l="1"/>
  <c r="F51" i="103"/>
  <c r="AF50" i="103"/>
  <c r="AF49" i="103"/>
  <c r="AF48" i="103"/>
  <c r="AF47" i="103"/>
  <c r="AF46" i="103"/>
  <c r="AF45" i="103"/>
  <c r="AF44" i="103"/>
  <c r="AF43" i="103"/>
  <c r="AF42" i="103"/>
  <c r="AF41" i="103"/>
  <c r="AF40" i="103"/>
  <c r="AF39" i="103"/>
  <c r="F22" i="103" l="1"/>
  <c r="AF38" i="103" l="1"/>
  <c r="AF37" i="103"/>
  <c r="J37" i="103"/>
  <c r="AF36" i="103"/>
  <c r="J36" i="103"/>
  <c r="F36" i="103"/>
  <c r="AF35" i="103"/>
  <c r="F35" i="103"/>
  <c r="AF34" i="103"/>
  <c r="AF33" i="103"/>
  <c r="AF32" i="103"/>
  <c r="AF31" i="103"/>
  <c r="AF30" i="103"/>
  <c r="AF29" i="103"/>
  <c r="AF28" i="103"/>
  <c r="AF27" i="103"/>
  <c r="AF26" i="103"/>
  <c r="AF25" i="103"/>
  <c r="AF24" i="103"/>
  <c r="AF23" i="103"/>
  <c r="AF22" i="103"/>
  <c r="AF21" i="103"/>
  <c r="AF2" i="103" l="1"/>
  <c r="F2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  <c r="AF3" i="103"/>
</calcChain>
</file>

<file path=xl/sharedStrings.xml><?xml version="1.0" encoding="utf-8"?>
<sst xmlns="http://schemas.openxmlformats.org/spreadsheetml/2006/main" count="554" uniqueCount="232">
  <si>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</si>
  <si>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</si>
  <si>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</si>
  <si>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</si>
  <si>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</si>
  <si>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</si>
  <si>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</si>
  <si>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</si>
  <si>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</si>
  <si>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</si>
  <si>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JURIDICA</t>
  </si>
  <si>
    <t>NATURAL</t>
  </si>
  <si>
    <t>900542077-7</t>
  </si>
  <si>
    <t>asmedo2012@gmail.com</t>
  </si>
  <si>
    <t>INTERNO</t>
  </si>
  <si>
    <t>MES</t>
  </si>
  <si>
    <t>900975663-1</t>
  </si>
  <si>
    <t>SINDICATO GRUPO ESPECIAL MULTIDISCIPLINARIO Y OPERATIVO EN SALUD</t>
  </si>
  <si>
    <t>gremiosssalud@gmail.com</t>
  </si>
  <si>
    <t>CESAR AUGUSTO ZARATE QUINTERO</t>
  </si>
  <si>
    <t xml:space="preserve">ciber_cesarin@hotmail.com </t>
  </si>
  <si>
    <t>DORA JUDITH CUADRADO ORJUELA</t>
  </si>
  <si>
    <t>SERVICIO</t>
  </si>
  <si>
    <t>fscrdayanajimenez@gmail.com</t>
  </si>
  <si>
    <t>HAIDY CAROLINA OSPINA VALENCIA</t>
  </si>
  <si>
    <t>carolina.ospina1407@gmail.com</t>
  </si>
  <si>
    <t>MANTENIMIENTO</t>
  </si>
  <si>
    <t>MIGUEL ANGEL CERON MOLINA</t>
  </si>
  <si>
    <t>SUMINISTRO</t>
  </si>
  <si>
    <t>DIAS</t>
  </si>
  <si>
    <t>cris_921112@hotmail.com</t>
  </si>
  <si>
    <t>GABRIEL GILBERTO CARDENAS BEJARANO</t>
  </si>
  <si>
    <t>estacion.comuneros@hotmail.com</t>
  </si>
  <si>
    <t>NATALIA ANDREA SALAMANCA ROSAS</t>
  </si>
  <si>
    <t>RODRIGO RAMIREZ</t>
  </si>
  <si>
    <t>rojasramirez15@gmail.com</t>
  </si>
  <si>
    <t xml:space="preserve">No. De Contrato </t>
  </si>
  <si>
    <t>JESUS DAVID CORONELL ARTETA</t>
  </si>
  <si>
    <t>jesusdavidcoronell.med@gmail.com</t>
  </si>
  <si>
    <t>RUBRO PRESUPUESTAL</t>
  </si>
  <si>
    <t>VALOR CDP</t>
  </si>
  <si>
    <t>No. Registro</t>
  </si>
  <si>
    <t>No CDP</t>
  </si>
  <si>
    <t>OBJETO DEL CONTRATO</t>
  </si>
  <si>
    <t>NOMBRE DEL CONTRATISTA</t>
  </si>
  <si>
    <t>VALOR FINAL DEL CONTRATO</t>
  </si>
  <si>
    <t>FABIO GONZALEZ CORREA</t>
  </si>
  <si>
    <t>828002423-5</t>
  </si>
  <si>
    <t>MARTHA CECILIA CALA DIAZ</t>
  </si>
  <si>
    <t>VALOR INICIAL DEL CONTRATO</t>
  </si>
  <si>
    <t>OVEIDA PARRA NOVOA</t>
  </si>
  <si>
    <t>CLAUDIA YINET VANEGAS FIGUEROA</t>
  </si>
  <si>
    <t>ROSA EMILIANA MELO LOAIZA</t>
  </si>
  <si>
    <t>CORREO ELECTRONICO</t>
  </si>
  <si>
    <t>gerencia@discolmedica.com.co</t>
  </si>
  <si>
    <t>ANGEL JASMANY PINEDA LEGUIZAMON</t>
  </si>
  <si>
    <t>jasmany_1989@hotmail.com</t>
  </si>
  <si>
    <t>LILIANA PATRICIA MARTINEZ SANCHEZ</t>
  </si>
  <si>
    <t>lipamasa@hotmail.com</t>
  </si>
  <si>
    <t>TIPO DE CONTRATO</t>
  </si>
  <si>
    <t>FECHA DE EXPEDICION DEL CDP</t>
  </si>
  <si>
    <t>FECHA DE ADICION, PRORROGA O MODIFICACION</t>
  </si>
  <si>
    <t>LAURA MARCELA CUELLO MENDOZA</t>
  </si>
  <si>
    <t>GOLD MEDICAL CARE SAS</t>
  </si>
  <si>
    <t>901328801-0</t>
  </si>
  <si>
    <t>solefusari@hotmail.com</t>
  </si>
  <si>
    <t>lauracuello89@gmail.com</t>
  </si>
  <si>
    <t>VIVIANA ANDREA  MEJIA PEREZ</t>
  </si>
  <si>
    <t xml:space="preserve">DISTRIBUIDORA COLOMBIANA DE MEDICAMENTOS SAS </t>
  </si>
  <si>
    <t>JOSE SEGUNDO MORENO POLO</t>
  </si>
  <si>
    <t>LINA KAHORY RIVERA PRECIADO</t>
  </si>
  <si>
    <t>kahory_994@hotmail.com</t>
  </si>
  <si>
    <t>LUZ MIRIAN MENESES ARIAS</t>
  </si>
  <si>
    <t>ANA ROSA PEREA MOSQUERA</t>
  </si>
  <si>
    <t>Fecha Terminación FINAL del Contrato</t>
  </si>
  <si>
    <t>lina_alejitarom@hotmail.com</t>
  </si>
  <si>
    <t>JUAN SEBASTIAN VILLA GARCIA</t>
  </si>
  <si>
    <t>juans.villag@campusug.com</t>
  </si>
  <si>
    <t>LUGAR DE EXPEDICION</t>
  </si>
  <si>
    <t>PERSONA</t>
  </si>
  <si>
    <t>SAN JOSE DEL GUAVIARE</t>
  </si>
  <si>
    <t>SUBGERENCIA DE GESTION DE SERVICIOS DE SALUD</t>
  </si>
  <si>
    <t>BOGOTA D.C</t>
  </si>
  <si>
    <t>VILLAVICENCIO</t>
  </si>
  <si>
    <t>BARRANQUILLA</t>
  </si>
  <si>
    <t>JUAN DE LA COSTA</t>
  </si>
  <si>
    <t>GERENCIA</t>
  </si>
  <si>
    <t>VALOR MENSUAL (SI APLICA)</t>
  </si>
  <si>
    <t>SAN JUAN DEL CESAR</t>
  </si>
  <si>
    <t>SALUD FAMILY SAS ZOMAC</t>
  </si>
  <si>
    <t>familysaludguaviare@gmail.com</t>
  </si>
  <si>
    <t>SUBGERENCIA DE GESTION ADMINISTRATIVA Y FINANCIERA</t>
  </si>
  <si>
    <t>NIT</t>
  </si>
  <si>
    <t>CALI</t>
  </si>
  <si>
    <t>GESTION DEL TALENTO HUMANO</t>
  </si>
  <si>
    <t>SERVICIO DE ECONOMATO</t>
  </si>
  <si>
    <t>PUERTO SALGAR</t>
  </si>
  <si>
    <t>MIRAFLORES</t>
  </si>
  <si>
    <t>RUT</t>
  </si>
  <si>
    <t>COORDINACIÓN MEDICA</t>
  </si>
  <si>
    <t>SUMINISTRO DE MEDICAMENTOS, DISPOSITIVOS MEDICOS; Y ADMINISTRACION BAJO LA MODALIDAD DE INSOURCING DEL SERVICIO FARMACEUTICO DE LA ESE HOSPITAL SAN JOSE DEL GUAVIARE</t>
  </si>
  <si>
    <t>MONTERIA</t>
  </si>
  <si>
    <t>CALIDAD</t>
  </si>
  <si>
    <t>AREA</t>
  </si>
  <si>
    <t>CIRUGIA</t>
  </si>
  <si>
    <t>REMOLINO</t>
  </si>
  <si>
    <t>SISTEMAS</t>
  </si>
  <si>
    <t>221010101/221010701</t>
  </si>
  <si>
    <t>ENFERMERIA</t>
  </si>
  <si>
    <t>901417375-6</t>
  </si>
  <si>
    <t>NUMERO CDP ADICION</t>
  </si>
  <si>
    <t>NUMERO DE RP ADICION</t>
  </si>
  <si>
    <t>VALOR ADICIONADO</t>
  </si>
  <si>
    <t>PLAZO ADICIONADO</t>
  </si>
  <si>
    <t>NUMERO PLAZO DE EJECUCION</t>
  </si>
  <si>
    <t>ESTADISTICA</t>
  </si>
  <si>
    <t>TIPO DE MODIFICACION Y/O OBSERVACION</t>
  </si>
  <si>
    <t>NOMBRE SUPERVISOR</t>
  </si>
  <si>
    <t>PALMIRA</t>
  </si>
  <si>
    <t>MANIZALES</t>
  </si>
  <si>
    <t>jhoanmay20@hotmail.com</t>
  </si>
  <si>
    <t xml:space="preserve">LINA ALEJANDRA ROMERO GONZALEZ </t>
  </si>
  <si>
    <t>PRESTACION DE SERVICIOS COMO AUXILIAR DE COCINA PARA LA ESE HOSPITAL SAN JOSE DEL GUAVIARE</t>
  </si>
  <si>
    <t>PRESTACION DE SERVICIOS COMO INSTRUMENTADOR QUIRURGICO PARA LA ESE HOSPITAL SAN JOSE DEL GUAVIARE</t>
  </si>
  <si>
    <t xml:space="preserve">PRESTACION DE SERVICIOS ESPECIALIZADOS EN MEDICINA INTERNA PARA LA ESE HOSPITAL SAN JOSE DEL GUAVIARE </t>
  </si>
  <si>
    <t>PRESTACION DE SERVICIOS ESPECIALIZADOS EN PEDIATRIA PARA LA ESE HOSPITAL SAN JOSE DEL GUAVIARE</t>
  </si>
  <si>
    <t>PRESTACION DE SERVICIOS ESPECIALIZADOS EN MEDICINA INTERNA PARA LA ESE HOSPITAL SAN JOSE DEL GUAVIARE</t>
  </si>
  <si>
    <t>PRESTACION DE SERVICIOS ESPECIALIZADOS EN ORTOPEDIA Y TRAUMATOLOGIA PARA LA ESE HOSPITAL SAN JOSE DEL GUAVIARE</t>
  </si>
  <si>
    <t>PRESTACION DE SERVICIOS PROFESIONALES COMO MEDICO GENERAL PARA LA ESE HOSPITAL SAN JOSE DEL GUAVIARE</t>
  </si>
  <si>
    <t>ESPECIALISTAS</t>
  </si>
  <si>
    <t>ANDRES FELIPE ALVAREZ BEDOYA</t>
  </si>
  <si>
    <t>andriu1100@hormail.com</t>
  </si>
  <si>
    <t xml:space="preserve">JUAN MANUEL MANJARRES CARDENAS </t>
  </si>
  <si>
    <t>manjarresjuanmanuel@gmail.com</t>
  </si>
  <si>
    <t>MIDLADI LICETH DIAZ SEGURA</t>
  </si>
  <si>
    <t>mily182022@gmail.com</t>
  </si>
  <si>
    <t>jesuscristomisalvadorDIOS@Gmail.com</t>
  </si>
  <si>
    <t>SINDICATO GREMIAL ASOCIACION DE MEDICOS ESPECIALISTAS DEL ORIENTE (ASMEDO)</t>
  </si>
  <si>
    <t>SUMINISTRO DE COMBUSTIBLES Y LUBRICANTES PARA LA PLANTA ELECTRICA Y EL PARQUE AUTOMOTOR DE LA ESE HOSPITAL SAN JOSE DEL GUAVIARE</t>
  </si>
  <si>
    <t xml:space="preserve">SUMINISTRO DE ELEMENTOS DE DESINFECCION PARA ASEO, LAVADO Y PRODUCTOS DESECHABLES PARA LA ESE HOSPITAL SAN JOSE DEL GUAVIARE </t>
  </si>
  <si>
    <t xml:space="preserve"> Actividades jurídicas.</t>
  </si>
  <si>
    <t>CODIGO</t>
  </si>
  <si>
    <t>ACTIVIDAD</t>
  </si>
  <si>
    <t>ADMINISTRATIVOS</t>
  </si>
  <si>
    <t>Actividades combinadas de servicios administrativos de oficina.</t>
  </si>
  <si>
    <t>Otras actividades profesionales, científicas y técnicas n.c.p.</t>
  </si>
  <si>
    <t>Actividades de mensajería</t>
  </si>
  <si>
    <t>Elaboración de comidas y platos preparados.</t>
  </si>
  <si>
    <t>COCINA</t>
  </si>
  <si>
    <t>AUXILIARES Y TECNICOS ADMINISTRATIVOS</t>
  </si>
  <si>
    <t>TRABAJADORA SOCIAL</t>
  </si>
  <si>
    <t>MENSAJERIA</t>
  </si>
  <si>
    <t>ABOGADO</t>
  </si>
  <si>
    <t>PRESTACION DE SERVICIOS PROFESIONALES EN FISIOTERAPIA PARA EL APOYO A LA EVALUACION DELA IMPLEMENTACION DEL PROGRAMA DE SEGURIDAD DEL PACIENTE EN LA ESE HOSPITAL SAN JOSE DEL GUAVIARE</t>
  </si>
  <si>
    <t>CARLOS MAURO BERNAL RESTREPO</t>
  </si>
  <si>
    <t>maurobernal.cmbr@gmail.com</t>
  </si>
  <si>
    <t>PRESTACION DE SERVICIOS COMO TECNICO DE MANTENIMETNO PARA REALIZAR ACTIVIDADES DE ELECTRICIDAD EN LA ESE HOSPITAL SAN JOSE DEL GUAVIARE</t>
  </si>
  <si>
    <t>MLONICK NICOLLE VARGAS CARRILLO</t>
  </si>
  <si>
    <t>BOGOTÁ D.C</t>
  </si>
  <si>
    <t>nicollevargas@gmail.com</t>
  </si>
  <si>
    <t>PRESTACION DE SERVICIOS COMO AUXILIAR AMINISTRATIVO PARA LA ESE HOSPITAL SAN JOSE DEL GUAVIARE</t>
  </si>
  <si>
    <t>KELY GINETH LEON BRAVO</t>
  </si>
  <si>
    <t>kellyginethleon2000@gmail.com</t>
  </si>
  <si>
    <t>SOFIA CAROLINA CELEDON SANCHEZ</t>
  </si>
  <si>
    <t>sofycaro_11@hotmail.com</t>
  </si>
  <si>
    <t>LILIANA CELIS PEÑA</t>
  </si>
  <si>
    <t>celispeñaliliana4@gmail.com</t>
  </si>
  <si>
    <t>ALPE COMPANY SAS ZOMAC</t>
  </si>
  <si>
    <t>901542769-9</t>
  </si>
  <si>
    <t>sanjosecap@gmail.com</t>
  </si>
  <si>
    <t>SUBGERENCIA DE GESTION ADMINISTRATIVA Y FINANCIERA/SUBGERENCIA DE GESTION DE SERVICIOS DE SALUD</t>
  </si>
  <si>
    <t>UROGASTRO SAS</t>
  </si>
  <si>
    <t>901229695-1</t>
  </si>
  <si>
    <t>maferolo86@hotmail.com</t>
  </si>
  <si>
    <t>SERGIO LEONARDO CARDOZO AVENDAÑO</t>
  </si>
  <si>
    <t>seleon76@hotmail.com</t>
  </si>
  <si>
    <t>GLADYS RAMIREZ PEÑA</t>
  </si>
  <si>
    <t>gradysramirez12@gmail.com</t>
  </si>
  <si>
    <t>KATERIN DAYANA SANCHEZ RAMIREZ</t>
  </si>
  <si>
    <t>SAN PABLO DE BORBUR</t>
  </si>
  <si>
    <t>akteda_94@hotmail.com</t>
  </si>
  <si>
    <t>WILMER ALEXANDER ESPITIA PINILLA</t>
  </si>
  <si>
    <t>GUAMAL</t>
  </si>
  <si>
    <t>espitiaalexander34@gmail.com</t>
  </si>
  <si>
    <t>JEISON STIWAR SANDOVAL ALVAREZ</t>
  </si>
  <si>
    <t>jeisonsandoval229@gmail.com</t>
  </si>
  <si>
    <t>PASTOR ALFONSO FONTECHA PARDO</t>
  </si>
  <si>
    <t>pastoralfonsofontecha@gmail.com</t>
  </si>
  <si>
    <t>SERVICIO DE HOSPEDAJE PARA ESPECIALISTAS EN CIRUGIA UROLOGIA PEDIATRIA, CIRUGIA GENERAL PEDIATRICA, ANESTESIA Y CIRUGIA PLÁSTICA RECONSTRUCTIVA PARA LABIO LEPORINO Y PALADAR FISURADO Y ENFERMERA ESPECIALIZADA EN ANESTESIA Y PEDIATRIA</t>
  </si>
  <si>
    <t>PRESTACION DE SERVICIOS DE CIRUGIA LAPAROSCOPICA DE LA ESPECIALIDAD DE UROLOGIA PARA LA ESE HISPITAL SAN JOSE DEL GUAVIARE</t>
  </si>
  <si>
    <t>PRESTACION DE SERVICIOS PROFESIONALES ESPECIALIZADOS EXTERNOS EN EL MARCO DE LA IMPLEMENTACION DE LA MODERNIZACION INSTITUCIONAL EN LA ESE HOSPITAL SAN JOSE DEL GUAVIARE</t>
  </si>
  <si>
    <t>PRESTACION DE SERVICIOS PROFESIONALES COMO ENFERMERA CON EL FIN DE GARANTIZAR EL CUMPLIMIENTO DE LA RUTA MATERNO PERINATAL PARA LA ESE HOSPITAL SAN JOSE DEL GUAVIARE</t>
  </si>
  <si>
    <t>PRESTACION DE SERVICIOS PARA REALIZAR ACTIVIDADES DE MANTENIMIENTO HOSPITALARIO A LA INFRAESTRUCTURA DE LA ESE HOSPITAL SAN JOSE DEL GUAVIARE</t>
  </si>
  <si>
    <t>PRESTACION DE SERVICIOS PARA REALIZAR ACTIVIDADES DE MANTENIMIENTO A LA INFRAESTRUCTURA DE LA ESE HOSPITAL SAN JOSE DEL GUAVIARE</t>
  </si>
  <si>
    <t>PRESTACION DE SERVICIOS PARA DESARROLLAR ACTIVIDADES DE MANTENIMIENTO HOSPITALARIO EN LA ESE HOSPITAL SAN JOSE DEL GUAVIARE</t>
  </si>
  <si>
    <t>PRESTACION DE SERVICIOS PROFESIONALES COMO ASESOR JURIDICO EXTERNO PARA LA ESE HOSPITAL SAN JOSE DEL GUAVIARE</t>
  </si>
  <si>
    <t>PRESTACION DE SERVICIOS COMO AUXILIAR DE ENFERMERIA</t>
  </si>
  <si>
    <t>CRISTIAN PALACIO RODRIGUEZ</t>
  </si>
  <si>
    <t>PRESTACION DE SERVICIOS COMO AUXILIAR ADMINISTRATIVO</t>
  </si>
  <si>
    <t>MISAEL POBLADOR PEREZ</t>
  </si>
  <si>
    <t>FLORENCIA</t>
  </si>
  <si>
    <t>misael-poblador@juanncorpas.edu.co</t>
  </si>
  <si>
    <t xml:space="preserve">PRESTACION DE SERVICIOS ESPECIALIZADOS EN CIRUGIA GENERAL, ANESTESIOLOGIA Y GINECO - OBSTETRICIA PARA LA ESE HOSPITAL SAN JOSE DEL GUAVIARE </t>
  </si>
  <si>
    <t>DEICY JULIETH ROSAS LOPEZ</t>
  </si>
  <si>
    <t>deicyurosas05@hotmail.com</t>
  </si>
  <si>
    <t>FACTURACION</t>
  </si>
  <si>
    <t>YULIANA ANDREA BUITRAGO CAMACHO</t>
  </si>
  <si>
    <t>yulibuitrago290@gmail.com</t>
  </si>
  <si>
    <t>ANGELA JOHANNA SANCHEZ MONROY</t>
  </si>
  <si>
    <t>anyelasanmon1989@yahoo.com</t>
  </si>
  <si>
    <t>MAIRA YORLET ECHEVERRY MONROY</t>
  </si>
  <si>
    <t>mairaecheverry07@gmail.com</t>
  </si>
  <si>
    <t>YULI TATIANA LUCUMI CAICEDO</t>
  </si>
  <si>
    <t>ylucumic@hotmail.com</t>
  </si>
  <si>
    <t>ERIKA YULIETH CHAVARRO MUÑOZ</t>
  </si>
  <si>
    <t>yuliethakterine@gmail.com</t>
  </si>
  <si>
    <t>YISEL FERNANDA CRUZ NEIRA</t>
  </si>
  <si>
    <t>CUBARRAL</t>
  </si>
  <si>
    <t>yisel.fer@gmail.com</t>
  </si>
  <si>
    <t>EDILIA VERGARA GARAVITO</t>
  </si>
  <si>
    <t>ediliavg22@gmail.com</t>
  </si>
  <si>
    <t>DEICY JOHANA ALVAREZ PEREZ</t>
  </si>
  <si>
    <t>deicyalvarez01@gmail.com</t>
  </si>
  <si>
    <t>DIANA ALEXANDRA ROSERO ARMERO</t>
  </si>
  <si>
    <t>VALLE DEL GUAMEZ</t>
  </si>
  <si>
    <t>dianarosero1995@hotmail.com</t>
  </si>
  <si>
    <t>ERIKA YOBANA MONTOYA ZANABRIA</t>
  </si>
  <si>
    <t>erikamontoya265@gmail.com</t>
  </si>
  <si>
    <t>HEIDY MARITZA GARCIA DAZA</t>
  </si>
  <si>
    <t>heidym.garcia@gmail.com</t>
  </si>
  <si>
    <t>NIYIRETH ROMERO ALFONSO</t>
  </si>
  <si>
    <t>niyirethromero85@gmail.com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</si>
</sst>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11"/>
      <color theme="1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81">
    <xf numFmtId="0" fontId="0" fillId="0" borderId="0" xfId="0"/>
    <xf numFmtId="3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3" fontId="9" fillId="0" borderId="1" xfId="4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22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right" vertical="center"/>
    </xf>
    <xf numFmtId="14" fontId="15" fillId="0" borderId="1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1" xfId="4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164" fontId="12" fillId="0" borderId="1" xfId="4" applyNumberFormat="1" applyFont="1" applyFill="1" applyBorder="1" applyAlignment="1">
      <alignment horizontal="right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3" fontId="11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14" fontId="15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right" vertical="center"/>
    </xf>
    <xf numFmtId="3" fontId="15" fillId="0" borderId="1" xfId="4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/>
    </xf>
    <xf numFmtId="3" fontId="21" fillId="0" borderId="1" xfId="0" applyNumberFormat="1" applyFont="1" applyFill="1" applyBorder="1" applyAlignment="1">
      <alignment horizontal="left" vertical="center"/>
    </xf>
    <xf numFmtId="3" fontId="3" fillId="0" borderId="1" xfId="4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left" vertical="center"/>
    </xf>
    <xf numFmtId="3" fontId="2" fillId="0" borderId="2" xfId="1" applyNumberFormat="1" applyFont="1" applyFill="1" applyBorder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/>
    </xf>
    <xf numFmtId="14" fontId="15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left" vertical="center"/>
    </xf>
    <xf numFmtId="3" fontId="22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right" vertical="center"/>
    </xf>
    <xf numFmtId="3" fontId="15" fillId="0" borderId="0" xfId="0" applyNumberFormat="1" applyFont="1" applyFill="1" applyAlignment="1">
      <alignment horizontal="left" vertical="center"/>
    </xf>
    <xf numFmtId="3" fontId="15" fillId="0" borderId="0" xfId="4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2" fillId="0" borderId="0" xfId="0" applyNumberFormat="1" applyFont="1" applyFill="1" applyAlignment="1">
      <alignment horizontal="center" vertical="center"/>
    </xf>
    <xf numFmtId="14" fontId="15" fillId="0" borderId="0" xfId="1" applyNumberFormat="1" applyFont="1" applyFill="1" applyAlignment="1">
      <alignment horizontal="center" vertical="center"/>
    </xf>
    <xf numFmtId="3" fontId="15" fillId="0" borderId="0" xfId="0" applyNumberFormat="1" applyFont="1" applyFill="1" applyAlignment="1">
      <alignment horizontal="center" vertical="center"/>
    </xf>
    <xf numFmtId="3" fontId="15" fillId="0" borderId="0" xfId="4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center" vertical="center"/>
    </xf>
    <xf numFmtId="3" fontId="15" fillId="0" borderId="0" xfId="1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2" fillId="0" borderId="0" xfId="4" applyNumberFormat="1" applyFont="1" applyFill="1" applyAlignment="1">
      <alignment horizontal="right" vertical="center"/>
    </xf>
    <xf numFmtId="3" fontId="18" fillId="0" borderId="1" xfId="1" applyNumberFormat="1" applyFont="1" applyFill="1" applyBorder="1" applyAlignment="1">
      <alignment horizontal="center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21" fillId="0" borderId="1" xfId="1" applyNumberFormat="1" applyFont="1" applyFill="1" applyBorder="1" applyAlignment="1">
      <alignment horizontal="right" vertical="center"/>
    </xf>
    <xf numFmtId="3" fontId="7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/>
    </xf>
    <xf numFmtId="1" fontId="2" fillId="0" borderId="0" xfId="0" applyNumberFormat="1" applyFont="1" applyFill="1" applyAlignment="1">
      <alignment horizontal="right" vertical="center"/>
    </xf>
    <xf numFmtId="3" fontId="15" fillId="0" borderId="0" xfId="1" applyNumberFormat="1" applyFont="1" applyFill="1" applyAlignment="1">
      <alignment horizontal="left" vertical="center"/>
    </xf>
    <xf numFmtId="3" fontId="7" fillId="0" borderId="1" xfId="3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horizontal="right" vertical="center" wrapText="1"/>
    </xf>
    <xf numFmtId="14" fontId="17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14" fontId="14" fillId="0" borderId="1" xfId="1" applyNumberFormat="1" applyFont="1" applyFill="1" applyBorder="1" applyAlignment="1">
      <alignment horizontal="right" vertical="center"/>
    </xf>
    <xf numFmtId="14" fontId="14" fillId="0" borderId="0" xfId="1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right" vertical="center"/>
    </xf>
    <xf numFmtId="1" fontId="22" fillId="0" borderId="0" xfId="1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Fill="1"/>
    <xf numFmtId="1" fontId="13" fillId="0" borderId="1" xfId="0" applyNumberFormat="1" applyFont="1" applyFill="1" applyBorder="1" applyAlignment="1">
      <alignment horizontal="right" vertical="center"/>
    </xf>
    <xf numFmtId="1" fontId="13" fillId="0" borderId="0" xfId="0" applyNumberFormat="1" applyFont="1" applyFill="1" applyAlignment="1">
      <alignment horizontal="right" vertical="center"/>
    </xf>
    <xf numFmtId="3" fontId="3" fillId="0" borderId="1" xfId="2" applyNumberFormat="1" applyFont="1" applyFill="1" applyBorder="1" applyAlignment="1">
      <alignment horizontal="left" vertical="center"/>
    </xf>
    <xf numFmtId="3" fontId="6" fillId="0" borderId="1" xfId="3" applyNumberFormat="1" applyFill="1" applyBorder="1" applyAlignment="1">
      <alignment horizontal="left" vertical="center"/>
    </xf>
    <xf numFmtId="3" fontId="6" fillId="0" borderId="1" xfId="3" applyNumberForma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14" fontId="15" fillId="2" borderId="1" xfId="0" applyNumberFormat="1" applyFont="1" applyFill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left" vertical="center"/>
    </xf>
    <xf numFmtId="3" fontId="22" fillId="2" borderId="1" xfId="0" applyNumberFormat="1" applyFont="1" applyFill="1" applyBorder="1" applyAlignment="1">
      <alignment horizontal="left" vertical="center"/>
    </xf>
    <xf numFmtId="3" fontId="12" fillId="2" borderId="2" xfId="1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 vertical="center"/>
    </xf>
    <xf numFmtId="1" fontId="21" fillId="2" borderId="1" xfId="1" applyNumberFormat="1" applyFont="1" applyFill="1" applyBorder="1" applyAlignment="1">
      <alignment horizontal="right" vertical="center"/>
    </xf>
    <xf numFmtId="1" fontId="12" fillId="2" borderId="1" xfId="0" applyNumberFormat="1" applyFont="1" applyFill="1" applyBorder="1" applyAlignment="1">
      <alignment horizontal="right" vertical="center"/>
    </xf>
    <xf numFmtId="14" fontId="17" fillId="2" borderId="1" xfId="1" applyNumberFormat="1" applyFont="1" applyFill="1" applyBorder="1" applyAlignment="1">
      <alignment horizontal="right" vertical="center"/>
    </xf>
    <xf numFmtId="3" fontId="13" fillId="2" borderId="2" xfId="1" applyNumberFormat="1" applyFont="1" applyFill="1" applyBorder="1" applyAlignment="1">
      <alignment horizontal="right" vertical="center"/>
    </xf>
    <xf numFmtId="3" fontId="15" fillId="2" borderId="2" xfId="0" applyNumberFormat="1" applyFont="1" applyFill="1" applyBorder="1" applyAlignment="1">
      <alignment horizontal="left" vertical="center"/>
    </xf>
    <xf numFmtId="3" fontId="15" fillId="2" borderId="2" xfId="4" applyNumberFormat="1" applyFont="1" applyFill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4" fontId="15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>
      <alignment horizontal="center" vertical="center"/>
    </xf>
    <xf numFmtId="3" fontId="15" fillId="2" borderId="1" xfId="4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164" fontId="12" fillId="2" borderId="1" xfId="4" applyNumberFormat="1" applyFont="1" applyFill="1" applyBorder="1" applyAlignment="1">
      <alignment horizontal="right" vertical="center" wrapText="1"/>
    </xf>
    <xf numFmtId="14" fontId="12" fillId="2" borderId="1" xfId="0" applyNumberFormat="1" applyFont="1" applyFill="1" applyBorder="1" applyAlignment="1">
      <alignment horizontal="center" vertical="center"/>
    </xf>
    <xf numFmtId="3" fontId="11" fillId="2" borderId="0" xfId="1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3" fontId="12" fillId="2" borderId="1" xfId="1" applyNumberFormat="1" applyFont="1" applyFill="1" applyBorder="1" applyAlignment="1">
      <alignment horizontal="right" vertical="center"/>
    </xf>
    <xf numFmtId="3" fontId="14" fillId="2" borderId="1" xfId="1" applyNumberFormat="1" applyFont="1" applyFill="1" applyBorder="1" applyAlignment="1">
      <alignment horizontal="right" vertical="center" wrapText="1"/>
    </xf>
    <xf numFmtId="1" fontId="21" fillId="2" borderId="1" xfId="1" applyNumberFormat="1" applyFont="1" applyFill="1" applyBorder="1" applyAlignment="1">
      <alignment horizontal="right" vertical="center" wrapText="1"/>
    </xf>
    <xf numFmtId="3" fontId="13" fillId="2" borderId="1" xfId="1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/>
    </xf>
    <xf numFmtId="3" fontId="15" fillId="2" borderId="1" xfId="4" applyNumberFormat="1" applyFont="1" applyFill="1" applyBorder="1" applyAlignment="1">
      <alignment horizontal="right" vertical="center"/>
    </xf>
    <xf numFmtId="3" fontId="14" fillId="2" borderId="1" xfId="1" applyNumberFormat="1" applyFont="1" applyFill="1" applyBorder="1" applyAlignment="1">
      <alignment horizontal="right" vertical="center"/>
    </xf>
    <xf numFmtId="14" fontId="14" fillId="2" borderId="1" xfId="1" applyNumberFormat="1" applyFont="1" applyFill="1" applyBorder="1" applyAlignment="1">
      <alignment horizontal="right" vertical="center"/>
    </xf>
    <xf numFmtId="3" fontId="15" fillId="2" borderId="1" xfId="1" applyNumberFormat="1" applyFont="1" applyFill="1" applyBorder="1" applyAlignment="1">
      <alignment horizontal="right" vertical="center" wrapText="1"/>
    </xf>
    <xf numFmtId="3" fontId="12" fillId="2" borderId="2" xfId="0" applyNumberFormat="1" applyFont="1" applyFill="1" applyBorder="1" applyAlignment="1">
      <alignment horizontal="right" vertical="center"/>
    </xf>
    <xf numFmtId="3" fontId="15" fillId="2" borderId="1" xfId="4" applyNumberFormat="1" applyFont="1" applyFill="1" applyBorder="1" applyAlignment="1">
      <alignment horizontal="right" vertical="center" wrapText="1"/>
    </xf>
    <xf numFmtId="3" fontId="24" fillId="2" borderId="1" xfId="3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horizontal="left" vertical="center" wrapText="1"/>
    </xf>
    <xf numFmtId="3" fontId="3" fillId="2" borderId="1" xfId="4" applyNumberFormat="1" applyFont="1" applyFill="1" applyBorder="1" applyAlignment="1">
      <alignment horizontal="right" vertical="center" wrapText="1"/>
    </xf>
    <xf numFmtId="14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3" fontId="6" fillId="2" borderId="1" xfId="3" applyNumberFormat="1" applyFill="1" applyBorder="1" applyAlignment="1">
      <alignment horizontal="left" vertical="center"/>
    </xf>
    <xf numFmtId="1" fontId="22" fillId="2" borderId="1" xfId="1" applyNumberFormat="1" applyFont="1" applyFill="1" applyBorder="1" applyAlignment="1">
      <alignment horizontal="right" vertical="center"/>
    </xf>
    <xf numFmtId="14" fontId="14" fillId="2" borderId="1" xfId="1" applyNumberFormat="1" applyFont="1" applyFill="1" applyBorder="1" applyAlignment="1">
      <alignment horizontal="right" vertical="center" wrapText="1"/>
    </xf>
    <xf numFmtId="3" fontId="2" fillId="2" borderId="1" xfId="1" applyNumberFormat="1" applyFont="1" applyFill="1" applyBorder="1" applyAlignment="1">
      <alignment horizontal="right" vertical="center" wrapText="1"/>
    </xf>
    <xf numFmtId="3" fontId="15" fillId="2" borderId="1" xfId="1" applyNumberFormat="1" applyFont="1" applyFill="1" applyBorder="1" applyAlignment="1">
      <alignment horizontal="right" vertical="center"/>
    </xf>
    <xf numFmtId="3" fontId="7" fillId="2" borderId="1" xfId="3" applyNumberFormat="1" applyFont="1" applyFill="1" applyBorder="1" applyAlignment="1">
      <alignment horizontal="left" vertical="center" wrapText="1"/>
    </xf>
    <xf numFmtId="1" fontId="4" fillId="2" borderId="1" xfId="2" applyNumberFormat="1" applyFont="1" applyFill="1" applyBorder="1" applyAlignment="1">
      <alignment horizontal="right" vertical="center" wrapText="1"/>
    </xf>
    <xf numFmtId="3" fontId="12" fillId="2" borderId="1" xfId="1" applyNumberFormat="1" applyFont="1" applyFill="1" applyBorder="1" applyAlignment="1">
      <alignment horizontal="right" vertical="center" wrapText="1"/>
    </xf>
    <xf numFmtId="3" fontId="25" fillId="2" borderId="1" xfId="1" applyNumberFormat="1" applyFont="1" applyFill="1" applyBorder="1" applyAlignment="1">
      <alignment horizontal="right" vertical="center"/>
    </xf>
    <xf numFmtId="3" fontId="25" fillId="2" borderId="1" xfId="1" applyNumberFormat="1" applyFont="1" applyFill="1" applyBorder="1" applyAlignment="1">
      <alignment horizontal="right"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14" fontId="15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left" vertical="center"/>
    </xf>
    <xf numFmtId="3" fontId="22" fillId="3" borderId="1" xfId="0" applyNumberFormat="1" applyFont="1" applyFill="1" applyBorder="1" applyAlignment="1">
      <alignment horizontal="left" vertical="center"/>
    </xf>
    <xf numFmtId="3" fontId="12" fillId="3" borderId="1" xfId="1" applyNumberFormat="1" applyFont="1" applyFill="1" applyBorder="1" applyAlignment="1">
      <alignment horizontal="right" vertical="center"/>
    </xf>
    <xf numFmtId="3" fontId="14" fillId="3" borderId="1" xfId="1" applyNumberFormat="1" applyFont="1" applyFill="1" applyBorder="1" applyAlignment="1">
      <alignment horizontal="right" vertical="center"/>
    </xf>
    <xf numFmtId="1" fontId="21" fillId="3" borderId="1" xfId="1" applyNumberFormat="1" applyFont="1" applyFill="1" applyBorder="1" applyAlignment="1">
      <alignment horizontal="right" vertical="center"/>
    </xf>
    <xf numFmtId="1" fontId="12" fillId="3" borderId="1" xfId="0" applyNumberFormat="1" applyFont="1" applyFill="1" applyBorder="1" applyAlignment="1">
      <alignment horizontal="right" vertical="center"/>
    </xf>
    <xf numFmtId="14" fontId="14" fillId="3" borderId="1" xfId="1" applyNumberFormat="1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left" vertical="center"/>
    </xf>
    <xf numFmtId="3" fontId="15" fillId="3" borderId="1" xfId="4" applyNumberFormat="1" applyFont="1" applyFill="1" applyBorder="1" applyAlignment="1">
      <alignment horizontal="right" vertical="center"/>
    </xf>
    <xf numFmtId="3" fontId="24" fillId="3" borderId="1" xfId="3" applyNumberFormat="1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right" vertical="center"/>
    </xf>
    <xf numFmtId="14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right" vertical="center"/>
    </xf>
    <xf numFmtId="3" fontId="12" fillId="3" borderId="1" xfId="0" applyNumberFormat="1" applyFont="1" applyFill="1" applyBorder="1" applyAlignment="1">
      <alignment horizontal="center" vertical="center"/>
    </xf>
    <xf numFmtId="14" fontId="15" fillId="3" borderId="1" xfId="1" applyNumberFormat="1" applyFont="1" applyFill="1" applyBorder="1" applyAlignment="1">
      <alignment horizontal="center" vertical="center"/>
    </xf>
    <xf numFmtId="3" fontId="15" fillId="3" borderId="1" xfId="1" applyNumberFormat="1" applyFont="1" applyFill="1" applyBorder="1" applyAlignment="1">
      <alignment horizontal="center" vertical="center"/>
    </xf>
    <xf numFmtId="3" fontId="15" fillId="3" borderId="1" xfId="4" applyNumberFormat="1" applyFont="1" applyFill="1" applyBorder="1" applyAlignment="1">
      <alignment horizontal="center" vertical="center"/>
    </xf>
    <xf numFmtId="3" fontId="12" fillId="3" borderId="1" xfId="1" applyNumberFormat="1" applyFont="1" applyFill="1" applyBorder="1" applyAlignment="1">
      <alignment horizontal="center" vertical="center"/>
    </xf>
    <xf numFmtId="164" fontId="12" fillId="3" borderId="1" xfId="4" applyNumberFormat="1" applyFont="1" applyFill="1" applyBorder="1" applyAlignment="1">
      <alignment horizontal="right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3" fontId="11" fillId="3" borderId="0" xfId="1" applyNumberFormat="1" applyFont="1" applyFill="1" applyAlignment="1">
      <alignment horizontal="left" vertical="center"/>
    </xf>
    <xf numFmtId="3" fontId="2" fillId="3" borderId="0" xfId="0" applyNumberFormat="1" applyFont="1" applyFill="1" applyAlignment="1">
      <alignment horizontal="center" vertical="center"/>
    </xf>
    <xf numFmtId="3" fontId="12" fillId="3" borderId="2" xfId="0" applyNumberFormat="1" applyFont="1" applyFill="1" applyBorder="1" applyAlignment="1">
      <alignment horizontal="right" vertical="center"/>
    </xf>
    <xf numFmtId="3" fontId="15" fillId="3" borderId="1" xfId="4" applyNumberFormat="1" applyFont="1" applyFill="1" applyBorder="1" applyAlignment="1">
      <alignment horizontal="right" vertical="center" wrapText="1"/>
    </xf>
    <xf numFmtId="3" fontId="7" fillId="3" borderId="1" xfId="3" applyNumberFormat="1" applyFont="1" applyFill="1" applyBorder="1" applyAlignment="1">
      <alignment horizontal="left" vertical="center"/>
    </xf>
    <xf numFmtId="3" fontId="3" fillId="3" borderId="1" xfId="2" applyNumberFormat="1" applyFont="1" applyFill="1" applyBorder="1" applyAlignment="1">
      <alignment horizontal="left" vertical="center" wrapText="1"/>
    </xf>
    <xf numFmtId="3" fontId="3" fillId="3" borderId="1" xfId="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</cellXfs>
  <cellStyles count="5">
    <cellStyle name="Hipervínculo" xfId="3" builtinId="8"/>
    <cellStyle name="Millares" xfId="4" builtinId="3"/>
    <cellStyle name="Millares [0]" xfId="1" builtinId="6"/>
    <cellStyle name="Normal" xfId="0" builtinId="0"/>
    <cellStyle name="Normal_Hoja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kteda_94@hotmail.com" TargetMode="External"/><Relationship Id="rId18" Type="http://schemas.openxmlformats.org/officeDocument/2006/relationships/hyperlink" Target="mailto:pastoralfonsofontecha@gmail.com" TargetMode="External"/><Relationship Id="rId26" Type="http://schemas.openxmlformats.org/officeDocument/2006/relationships/hyperlink" Target="mailto:lina_alejitarom@hotmail.com" TargetMode="External"/><Relationship Id="rId39" Type="http://schemas.openxmlformats.org/officeDocument/2006/relationships/hyperlink" Target="mailto:anyelasanmon1989@yahoo.com" TargetMode="External"/><Relationship Id="rId21" Type="http://schemas.openxmlformats.org/officeDocument/2006/relationships/hyperlink" Target="mailto:jhoanmay20@hotmail.com" TargetMode="External"/><Relationship Id="rId34" Type="http://schemas.openxmlformats.org/officeDocument/2006/relationships/hyperlink" Target="mailto:gremiosssalud@gmail.com" TargetMode="External"/><Relationship Id="rId42" Type="http://schemas.openxmlformats.org/officeDocument/2006/relationships/hyperlink" Target="mailto:yisel.fer@gmail.com" TargetMode="External"/><Relationship Id="rId47" Type="http://schemas.openxmlformats.org/officeDocument/2006/relationships/hyperlink" Target="mailto:heidym.garcia@gmail.com" TargetMode="External"/><Relationship Id="rId7" Type="http://schemas.openxmlformats.org/officeDocument/2006/relationships/hyperlink" Target="mailto:sofycaro_11@hotmail.com" TargetMode="External"/><Relationship Id="rId2" Type="http://schemas.openxmlformats.org/officeDocument/2006/relationships/hyperlink" Target="mailto:maurobernal.cmbr@gmail.com" TargetMode="External"/><Relationship Id="rId16" Type="http://schemas.openxmlformats.org/officeDocument/2006/relationships/hyperlink" Target="mailto:cris_921112@hotmail.com" TargetMode="External"/><Relationship Id="rId29" Type="http://schemas.openxmlformats.org/officeDocument/2006/relationships/hyperlink" Target="mailto:rojasramirez15@gmail.com" TargetMode="External"/><Relationship Id="rId11" Type="http://schemas.openxmlformats.org/officeDocument/2006/relationships/hyperlink" Target="mailto:seleon76@hotmail.com" TargetMode="External"/><Relationship Id="rId24" Type="http://schemas.openxmlformats.org/officeDocument/2006/relationships/hyperlink" Target="mailto:fscrdayanajimenez@gmail.com" TargetMode="External"/><Relationship Id="rId32" Type="http://schemas.openxmlformats.org/officeDocument/2006/relationships/hyperlink" Target="mailto:lipamasa@hotmail.com" TargetMode="External"/><Relationship Id="rId37" Type="http://schemas.openxmlformats.org/officeDocument/2006/relationships/hyperlink" Target="mailto:deicyurosas05@hotmail.com" TargetMode="External"/><Relationship Id="rId40" Type="http://schemas.openxmlformats.org/officeDocument/2006/relationships/hyperlink" Target="mailto:ylucumic@hotmail.com" TargetMode="External"/><Relationship Id="rId45" Type="http://schemas.openxmlformats.org/officeDocument/2006/relationships/hyperlink" Target="mailto:dianarosero1995@hotmail.com" TargetMode="External"/><Relationship Id="rId5" Type="http://schemas.openxmlformats.org/officeDocument/2006/relationships/hyperlink" Target="mailto:nicollevargas@gmail.com" TargetMode="External"/><Relationship Id="rId15" Type="http://schemas.openxmlformats.org/officeDocument/2006/relationships/hyperlink" Target="mailto:jeisonsandoval229@gmail.com" TargetMode="External"/><Relationship Id="rId23" Type="http://schemas.openxmlformats.org/officeDocument/2006/relationships/hyperlink" Target="mailto:jesuscristomisalvadorDIOS@Gmail.com" TargetMode="External"/><Relationship Id="rId28" Type="http://schemas.openxmlformats.org/officeDocument/2006/relationships/hyperlink" Target="mailto:jasmany_1989@hotmail.com" TargetMode="External"/><Relationship Id="rId36" Type="http://schemas.openxmlformats.org/officeDocument/2006/relationships/hyperlink" Target="mailto:familysaludguaviare@g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maferolo86@hotmail.com" TargetMode="External"/><Relationship Id="rId19" Type="http://schemas.openxmlformats.org/officeDocument/2006/relationships/hyperlink" Target="mailto:carolina.ospina1407@gmail.com" TargetMode="External"/><Relationship Id="rId31" Type="http://schemas.openxmlformats.org/officeDocument/2006/relationships/hyperlink" Target="mailto:jesusdavidcoronell.med@gmail.com" TargetMode="External"/><Relationship Id="rId44" Type="http://schemas.openxmlformats.org/officeDocument/2006/relationships/hyperlink" Target="mailto:deicyalvarez01@gmail.com" TargetMode="External"/><Relationship Id="rId4" Type="http://schemas.openxmlformats.org/officeDocument/2006/relationships/hyperlink" Target="mailto:juans.villag@campusug.com" TargetMode="External"/><Relationship Id="rId9" Type="http://schemas.openxmlformats.org/officeDocument/2006/relationships/hyperlink" Target="mailto:sanjosecap@gmail.com" TargetMode="External"/><Relationship Id="rId14" Type="http://schemas.openxmlformats.org/officeDocument/2006/relationships/hyperlink" Target="mailto:espitiaalexander34@gmail.com" TargetMode="External"/><Relationship Id="rId22" Type="http://schemas.openxmlformats.org/officeDocument/2006/relationships/hyperlink" Target="mailto:manjarresjuanmanuel@gmail.com" TargetMode="External"/><Relationship Id="rId27" Type="http://schemas.openxmlformats.org/officeDocument/2006/relationships/hyperlink" Target="mailto:mily182022@gmail.com" TargetMode="External"/><Relationship Id="rId30" Type="http://schemas.openxmlformats.org/officeDocument/2006/relationships/hyperlink" Target="mailto:misael-poblador@juanncorpas.edu.co" TargetMode="External"/><Relationship Id="rId35" Type="http://schemas.openxmlformats.org/officeDocument/2006/relationships/hyperlink" Target="mailto:lauracuello89@gmail.com" TargetMode="External"/><Relationship Id="rId43" Type="http://schemas.openxmlformats.org/officeDocument/2006/relationships/hyperlink" Target="mailto:ediliavg22@gmail.com" TargetMode="External"/><Relationship Id="rId48" Type="http://schemas.openxmlformats.org/officeDocument/2006/relationships/hyperlink" Target="mailto:niyirethromero85@gmail.com" TargetMode="External"/><Relationship Id="rId8" Type="http://schemas.openxmlformats.org/officeDocument/2006/relationships/hyperlink" Target="mailto:celispe&#241;aliliana4@gmail.com" TargetMode="External"/><Relationship Id="rId3" Type="http://schemas.openxmlformats.org/officeDocument/2006/relationships/hyperlink" Target="mailto:andriu1100@hormail.com" TargetMode="External"/><Relationship Id="rId12" Type="http://schemas.openxmlformats.org/officeDocument/2006/relationships/hyperlink" Target="mailto:gradysramirez12@gmail.com" TargetMode="External"/><Relationship Id="rId17" Type="http://schemas.openxmlformats.org/officeDocument/2006/relationships/hyperlink" Target="mailto:gerencia@discolmedica.com.co" TargetMode="External"/><Relationship Id="rId25" Type="http://schemas.openxmlformats.org/officeDocument/2006/relationships/hyperlink" Target="mailto:kahory_994@hotmail.com" TargetMode="External"/><Relationship Id="rId33" Type="http://schemas.openxmlformats.org/officeDocument/2006/relationships/hyperlink" Target="mailto:asmedo2012@gmail.com" TargetMode="External"/><Relationship Id="rId38" Type="http://schemas.openxmlformats.org/officeDocument/2006/relationships/hyperlink" Target="mailto:yulibuitrago290@gmail.com" TargetMode="External"/><Relationship Id="rId46" Type="http://schemas.openxmlformats.org/officeDocument/2006/relationships/hyperlink" Target="mailto:erikamontoya265@gmail.com" TargetMode="External"/><Relationship Id="rId20" Type="http://schemas.openxmlformats.org/officeDocument/2006/relationships/hyperlink" Target="mailto:estacion.comuneros@hotmail.com" TargetMode="External"/><Relationship Id="rId41" Type="http://schemas.openxmlformats.org/officeDocument/2006/relationships/hyperlink" Target="mailto:yuliethakterine@gmail.com" TargetMode="External"/><Relationship Id="rId1" Type="http://schemas.openxmlformats.org/officeDocument/2006/relationships/hyperlink" Target="mailto:ciber_cesarin@hotmail.com" TargetMode="External"/><Relationship Id="rId6" Type="http://schemas.openxmlformats.org/officeDocument/2006/relationships/hyperlink" Target="mailto:kellyginethleon2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319"/>
  <sheetViews>
    <sheetView tabSelected="1" zoomScale="85" zoomScaleNormal="85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1" max="1" width="7.42578125" style="49" customWidth="1"/>
    <col min="2" max="2" width="10.5703125" style="45" customWidth="1"/>
    <col min="3" max="3" width="14.7109375" style="46" customWidth="1"/>
    <col min="4" max="4" width="17.7109375" style="47" customWidth="1"/>
    <col min="5" max="5" width="17.42578125" style="48" customWidth="1"/>
    <col min="6" max="6" width="14.140625" style="83" customWidth="1"/>
    <col min="7" max="7" width="9.5703125" style="84" customWidth="1"/>
    <col min="8" max="8" width="7.140625" style="90" customWidth="1"/>
    <col min="9" max="9" width="14.28515625" style="82" customWidth="1"/>
    <col min="10" max="10" width="15.5703125" style="48" customWidth="1"/>
    <col min="11" max="11" width="25.85546875" style="50" customWidth="1"/>
    <col min="12" max="12" width="14.85546875" style="51" customWidth="1"/>
    <col min="13" max="13" width="19.7109375" style="74" hidden="1" customWidth="1"/>
    <col min="14" max="14" width="32.5703125" style="46" hidden="1" customWidth="1"/>
    <col min="15" max="15" width="12.140625" style="73" hidden="1" customWidth="1"/>
    <col min="16" max="16" width="12.85546875" style="30" hidden="1" customWidth="1"/>
    <col min="17" max="17" width="12.140625" style="52" hidden="1" customWidth="1"/>
    <col min="18" max="18" width="23.85546875" style="46" customWidth="1"/>
    <col min="19" max="19" width="19.85546875" style="46" hidden="1" customWidth="1"/>
    <col min="20" max="20" width="8.28515625" style="30" hidden="1" customWidth="1"/>
    <col min="21" max="21" width="7.140625" style="30" hidden="1" customWidth="1"/>
    <col min="22" max="22" width="5.140625" style="30" customWidth="1"/>
    <col min="23" max="23" width="12.140625" style="53" customWidth="1"/>
    <col min="24" max="24" width="13.42578125" style="54" customWidth="1"/>
    <col min="25" max="25" width="8" style="55" customWidth="1"/>
    <col min="26" max="26" width="11.42578125" style="56" customWidth="1"/>
    <col min="27" max="27" width="7" style="61" customWidth="1"/>
    <col min="28" max="28" width="7.7109375" style="61" customWidth="1"/>
    <col min="29" max="29" width="13.140625" style="58" customWidth="1"/>
    <col min="30" max="30" width="7" style="61" customWidth="1"/>
    <col min="31" max="31" width="7" style="62" customWidth="1"/>
    <col min="32" max="32" width="15.5703125" style="63" customWidth="1"/>
    <col min="33" max="33" width="13.85546875" style="60" customWidth="1"/>
    <col min="34" max="34" width="89.85546875" style="29" customWidth="1"/>
    <col min="35" max="35" width="12.7109375" style="30" bestFit="1" customWidth="1"/>
    <col min="36" max="36" width="15.42578125" style="30" customWidth="1"/>
    <col min="37" max="16384" width="9.140625" style="30"/>
  </cols>
  <sheetData>
    <row r="1" spans="1:34" s="16" customFormat="1" ht="39" customHeight="1" x14ac:dyDescent="0.25">
      <c r="A1" s="1" t="s">
        <v>36</v>
      </c>
      <c r="B1" s="2" t="s">
        <v>1</v>
      </c>
      <c r="C1" s="3" t="s">
        <v>59</v>
      </c>
      <c r="D1" s="4" t="s">
        <v>43</v>
      </c>
      <c r="E1" s="5" t="s">
        <v>49</v>
      </c>
      <c r="F1" s="64" t="s">
        <v>87</v>
      </c>
      <c r="G1" s="65" t="s">
        <v>39</v>
      </c>
      <c r="H1" s="66" t="s">
        <v>42</v>
      </c>
      <c r="I1" s="11" t="s">
        <v>60</v>
      </c>
      <c r="J1" s="5" t="s">
        <v>40</v>
      </c>
      <c r="K1" s="6" t="s">
        <v>44</v>
      </c>
      <c r="L1" s="7" t="s">
        <v>0</v>
      </c>
      <c r="M1" s="67" t="s">
        <v>78</v>
      </c>
      <c r="N1" s="1" t="s">
        <v>53</v>
      </c>
      <c r="O1" s="68" t="s">
        <v>8</v>
      </c>
      <c r="P1" s="1" t="s">
        <v>79</v>
      </c>
      <c r="Q1" s="8" t="s">
        <v>2</v>
      </c>
      <c r="R1" s="9" t="s">
        <v>117</v>
      </c>
      <c r="S1" s="3" t="s">
        <v>103</v>
      </c>
      <c r="T1" s="1" t="s">
        <v>3</v>
      </c>
      <c r="U1" s="1" t="s">
        <v>4</v>
      </c>
      <c r="V1" s="1" t="s">
        <v>5</v>
      </c>
      <c r="W1" s="10" t="s">
        <v>6</v>
      </c>
      <c r="X1" s="10" t="s">
        <v>7</v>
      </c>
      <c r="Y1" s="1" t="s">
        <v>41</v>
      </c>
      <c r="Z1" s="11" t="s">
        <v>61</v>
      </c>
      <c r="AA1" s="8" t="s">
        <v>110</v>
      </c>
      <c r="AB1" s="8" t="s">
        <v>111</v>
      </c>
      <c r="AC1" s="12" t="s">
        <v>112</v>
      </c>
      <c r="AD1" s="8" t="s">
        <v>113</v>
      </c>
      <c r="AE1" s="8" t="s">
        <v>114</v>
      </c>
      <c r="AF1" s="13" t="s">
        <v>45</v>
      </c>
      <c r="AG1" s="14" t="s">
        <v>74</v>
      </c>
      <c r="AH1" s="15" t="s">
        <v>116</v>
      </c>
    </row>
    <row r="2" spans="1:34" x14ac:dyDescent="0.25">
      <c r="A2" s="17">
        <v>891</v>
      </c>
      <c r="B2" s="31">
        <v>44805</v>
      </c>
      <c r="C2" s="18" t="s">
        <v>9</v>
      </c>
      <c r="D2" s="19" t="s">
        <v>124</v>
      </c>
      <c r="E2" s="37">
        <v>104000000</v>
      </c>
      <c r="F2" s="72">
        <f>E2/4</f>
        <v>26000000</v>
      </c>
      <c r="G2" s="69">
        <v>211020105</v>
      </c>
      <c r="H2" s="89">
        <v>1399</v>
      </c>
      <c r="I2" s="77">
        <v>44802</v>
      </c>
      <c r="J2" s="37">
        <v>104000000</v>
      </c>
      <c r="K2" s="42" t="s">
        <v>63</v>
      </c>
      <c r="L2" s="78" t="s">
        <v>64</v>
      </c>
      <c r="M2" s="18" t="s">
        <v>92</v>
      </c>
      <c r="N2" s="75" t="s">
        <v>65</v>
      </c>
      <c r="O2" s="76">
        <v>3007585197</v>
      </c>
      <c r="P2" s="32" t="s">
        <v>11</v>
      </c>
      <c r="Q2" s="43">
        <v>19263867</v>
      </c>
      <c r="R2" s="18" t="s">
        <v>27</v>
      </c>
      <c r="S2" s="18" t="s">
        <v>129</v>
      </c>
      <c r="T2" s="32" t="s">
        <v>14</v>
      </c>
      <c r="U2" s="32" t="s">
        <v>15</v>
      </c>
      <c r="V2" s="32">
        <v>4</v>
      </c>
      <c r="W2" s="33">
        <v>44805</v>
      </c>
      <c r="X2" s="22">
        <v>44926</v>
      </c>
      <c r="Y2" s="34">
        <v>2157</v>
      </c>
      <c r="Z2" s="23"/>
      <c r="AA2" s="24"/>
      <c r="AB2" s="24"/>
      <c r="AC2" s="25"/>
      <c r="AD2" s="24"/>
      <c r="AE2" s="26"/>
      <c r="AF2" s="27">
        <f t="shared" ref="AF2" si="0">AC2+E2</f>
        <v>104000000</v>
      </c>
      <c r="AG2" s="28"/>
    </row>
    <row r="3" spans="1:34" x14ac:dyDescent="0.25">
      <c r="A3" s="17">
        <v>892</v>
      </c>
      <c r="B3" s="31">
        <v>44805</v>
      </c>
      <c r="C3" s="18" t="s">
        <v>9</v>
      </c>
      <c r="D3" s="38" t="s">
        <v>123</v>
      </c>
      <c r="E3" s="37">
        <v>12600000</v>
      </c>
      <c r="F3" s="72">
        <v>3150000</v>
      </c>
      <c r="G3" s="69">
        <v>211020105</v>
      </c>
      <c r="H3" s="89">
        <v>1420</v>
      </c>
      <c r="I3" s="81">
        <v>44804</v>
      </c>
      <c r="J3" s="37">
        <v>12600000</v>
      </c>
      <c r="K3" s="91" t="s">
        <v>19</v>
      </c>
      <c r="L3" s="36">
        <v>80222265</v>
      </c>
      <c r="M3" s="18" t="s">
        <v>82</v>
      </c>
      <c r="N3" s="75" t="s">
        <v>20</v>
      </c>
      <c r="O3" s="76">
        <v>3212076186</v>
      </c>
      <c r="P3" s="32" t="s">
        <v>11</v>
      </c>
      <c r="Q3" s="43">
        <v>19263867</v>
      </c>
      <c r="R3" s="18" t="s">
        <v>27</v>
      </c>
      <c r="S3" s="18" t="s">
        <v>104</v>
      </c>
      <c r="T3" s="32" t="s">
        <v>14</v>
      </c>
      <c r="U3" s="32" t="s">
        <v>15</v>
      </c>
      <c r="V3" s="32">
        <v>4</v>
      </c>
      <c r="W3" s="33">
        <v>44805</v>
      </c>
      <c r="X3" s="22">
        <v>44926</v>
      </c>
      <c r="Y3" s="34">
        <v>2158</v>
      </c>
      <c r="Z3" s="23"/>
      <c r="AA3" s="24"/>
      <c r="AB3" s="24"/>
      <c r="AC3" s="25"/>
      <c r="AD3" s="24"/>
      <c r="AE3" s="26"/>
      <c r="AF3" s="27">
        <f t="shared" ref="AF3:AF51" si="1">AC3+E3</f>
        <v>12600000</v>
      </c>
      <c r="AG3" s="28"/>
    </row>
    <row r="4" spans="1:34" x14ac:dyDescent="0.25">
      <c r="A4" s="35">
        <v>893</v>
      </c>
      <c r="B4" s="31">
        <v>44805</v>
      </c>
      <c r="C4" s="18" t="s">
        <v>9</v>
      </c>
      <c r="D4" s="19" t="s">
        <v>153</v>
      </c>
      <c r="E4" s="37">
        <v>11200000</v>
      </c>
      <c r="F4" s="72">
        <v>2800000</v>
      </c>
      <c r="G4" s="69">
        <v>211020105</v>
      </c>
      <c r="H4" s="89">
        <v>1396</v>
      </c>
      <c r="I4" s="81">
        <v>44802</v>
      </c>
      <c r="J4" s="37">
        <v>11800000</v>
      </c>
      <c r="K4" s="20" t="s">
        <v>154</v>
      </c>
      <c r="L4" s="36">
        <v>1121964992</v>
      </c>
      <c r="M4" s="18" t="s">
        <v>83</v>
      </c>
      <c r="N4" s="92" t="s">
        <v>155</v>
      </c>
      <c r="O4" s="71">
        <v>3178446636</v>
      </c>
      <c r="P4" s="32" t="s">
        <v>11</v>
      </c>
      <c r="Q4" s="21">
        <v>41242073</v>
      </c>
      <c r="R4" s="18" t="s">
        <v>51</v>
      </c>
      <c r="S4" s="18" t="s">
        <v>102</v>
      </c>
      <c r="T4" s="32" t="s">
        <v>14</v>
      </c>
      <c r="U4" s="32" t="s">
        <v>15</v>
      </c>
      <c r="V4" s="32">
        <v>4</v>
      </c>
      <c r="W4" s="33">
        <v>44805</v>
      </c>
      <c r="X4" s="22">
        <v>44926</v>
      </c>
      <c r="Y4" s="34">
        <v>2159</v>
      </c>
      <c r="Z4" s="23"/>
      <c r="AA4" s="24"/>
      <c r="AB4" s="24"/>
      <c r="AC4" s="25"/>
      <c r="AD4" s="24"/>
      <c r="AE4" s="26"/>
      <c r="AF4" s="27">
        <f t="shared" si="1"/>
        <v>11200000</v>
      </c>
      <c r="AG4" s="28"/>
    </row>
    <row r="5" spans="1:34" x14ac:dyDescent="0.25">
      <c r="A5" s="17">
        <v>894</v>
      </c>
      <c r="B5" s="31">
        <v>44806</v>
      </c>
      <c r="C5" s="18" t="s">
        <v>9</v>
      </c>
      <c r="D5" s="19" t="s">
        <v>156</v>
      </c>
      <c r="E5" s="37">
        <v>3343333</v>
      </c>
      <c r="F5" s="72">
        <v>3400000</v>
      </c>
      <c r="G5" s="69">
        <v>213020101</v>
      </c>
      <c r="H5" s="89">
        <v>1418</v>
      </c>
      <c r="I5" s="81">
        <v>44803</v>
      </c>
      <c r="J5" s="37">
        <v>3400000</v>
      </c>
      <c r="K5" s="20" t="s">
        <v>130</v>
      </c>
      <c r="L5" s="36">
        <v>1120561429</v>
      </c>
      <c r="M5" s="18" t="s">
        <v>80</v>
      </c>
      <c r="N5" s="93" t="s">
        <v>131</v>
      </c>
      <c r="O5" s="71">
        <v>3222389785</v>
      </c>
      <c r="P5" s="32" t="s">
        <v>11</v>
      </c>
      <c r="Q5" s="21">
        <v>41214973</v>
      </c>
      <c r="R5" s="18" t="s">
        <v>52</v>
      </c>
      <c r="S5" s="18" t="s">
        <v>26</v>
      </c>
      <c r="T5" s="32" t="s">
        <v>14</v>
      </c>
      <c r="U5" s="32" t="s">
        <v>29</v>
      </c>
      <c r="V5" s="32">
        <v>89</v>
      </c>
      <c r="W5" s="33">
        <v>44806</v>
      </c>
      <c r="X5" s="22">
        <v>44865</v>
      </c>
      <c r="Y5" s="34">
        <v>2160</v>
      </c>
      <c r="Z5" s="23"/>
      <c r="AA5" s="24"/>
      <c r="AB5" s="24"/>
      <c r="AC5" s="25"/>
      <c r="AD5" s="24"/>
      <c r="AE5" s="26"/>
      <c r="AF5" s="27">
        <f t="shared" si="1"/>
        <v>3343333</v>
      </c>
      <c r="AG5" s="28"/>
    </row>
    <row r="6" spans="1:34" x14ac:dyDescent="0.25">
      <c r="A6" s="17">
        <v>895</v>
      </c>
      <c r="B6" s="31">
        <v>44810</v>
      </c>
      <c r="C6" s="18" t="s">
        <v>9</v>
      </c>
      <c r="D6" s="19" t="s">
        <v>128</v>
      </c>
      <c r="E6" s="37">
        <v>14208000</v>
      </c>
      <c r="F6" s="72">
        <v>7104000</v>
      </c>
      <c r="G6" s="69">
        <v>211020105</v>
      </c>
      <c r="H6" s="89">
        <v>1379</v>
      </c>
      <c r="I6" s="81">
        <v>44792</v>
      </c>
      <c r="J6" s="37">
        <v>14208000</v>
      </c>
      <c r="K6" s="20" t="s">
        <v>157</v>
      </c>
      <c r="L6" s="36">
        <v>1192912421</v>
      </c>
      <c r="M6" s="18" t="s">
        <v>158</v>
      </c>
      <c r="N6" s="92" t="s">
        <v>159</v>
      </c>
      <c r="O6" s="71">
        <v>3223790522</v>
      </c>
      <c r="P6" s="32" t="s">
        <v>11</v>
      </c>
      <c r="Q6" s="21">
        <v>1019085868</v>
      </c>
      <c r="R6" s="18" t="s">
        <v>33</v>
      </c>
      <c r="S6" s="18" t="s">
        <v>99</v>
      </c>
      <c r="T6" s="32" t="s">
        <v>14</v>
      </c>
      <c r="U6" s="32" t="s">
        <v>29</v>
      </c>
      <c r="V6" s="32">
        <v>55</v>
      </c>
      <c r="W6" s="33">
        <v>44810</v>
      </c>
      <c r="X6" s="22">
        <v>44865</v>
      </c>
      <c r="Y6" s="34">
        <v>2165</v>
      </c>
      <c r="Z6" s="23"/>
      <c r="AA6" s="24"/>
      <c r="AB6" s="24"/>
      <c r="AC6" s="25"/>
      <c r="AD6" s="24"/>
      <c r="AE6" s="26"/>
      <c r="AF6" s="27">
        <f t="shared" si="1"/>
        <v>14208000</v>
      </c>
      <c r="AG6" s="28"/>
    </row>
    <row r="7" spans="1:34" x14ac:dyDescent="0.25">
      <c r="A7" s="17">
        <v>896</v>
      </c>
      <c r="B7" s="31">
        <v>44810</v>
      </c>
      <c r="C7" s="18" t="s">
        <v>9</v>
      </c>
      <c r="D7" s="19" t="s">
        <v>128</v>
      </c>
      <c r="E7" s="37">
        <v>23040000</v>
      </c>
      <c r="F7" s="72">
        <v>5760000</v>
      </c>
      <c r="G7" s="69">
        <v>211020105</v>
      </c>
      <c r="H7" s="89">
        <v>1402</v>
      </c>
      <c r="I7" s="81">
        <v>44802</v>
      </c>
      <c r="J7" s="37">
        <v>23040000</v>
      </c>
      <c r="K7" s="20" t="s">
        <v>76</v>
      </c>
      <c r="L7" s="36">
        <v>1121941585</v>
      </c>
      <c r="M7" s="18" t="s">
        <v>83</v>
      </c>
      <c r="N7" s="70" t="s">
        <v>77</v>
      </c>
      <c r="O7" s="71">
        <v>3212000757</v>
      </c>
      <c r="P7" s="32" t="s">
        <v>11</v>
      </c>
      <c r="Q7" s="21">
        <v>1019085868</v>
      </c>
      <c r="R7" s="18" t="s">
        <v>33</v>
      </c>
      <c r="S7" s="18" t="s">
        <v>99</v>
      </c>
      <c r="T7" s="32" t="s">
        <v>14</v>
      </c>
      <c r="U7" s="32" t="s">
        <v>29</v>
      </c>
      <c r="V7" s="32">
        <v>125</v>
      </c>
      <c r="W7" s="33">
        <v>44810</v>
      </c>
      <c r="X7" s="22">
        <v>44926</v>
      </c>
      <c r="Y7" s="34">
        <v>2166</v>
      </c>
      <c r="Z7" s="23"/>
      <c r="AA7" s="24"/>
      <c r="AB7" s="24"/>
      <c r="AC7" s="25"/>
      <c r="AD7" s="24"/>
      <c r="AE7" s="26"/>
      <c r="AF7" s="27">
        <f t="shared" si="1"/>
        <v>23040000</v>
      </c>
      <c r="AG7" s="28"/>
    </row>
    <row r="8" spans="1:34" x14ac:dyDescent="0.25">
      <c r="A8" s="35">
        <v>897</v>
      </c>
      <c r="B8" s="31">
        <v>44811</v>
      </c>
      <c r="C8" s="18" t="s">
        <v>9</v>
      </c>
      <c r="D8" s="19" t="s">
        <v>160</v>
      </c>
      <c r="E8" s="37">
        <v>5190800</v>
      </c>
      <c r="F8" s="72">
        <v>1366000</v>
      </c>
      <c r="G8" s="69">
        <v>211020205</v>
      </c>
      <c r="H8" s="89">
        <v>1404</v>
      </c>
      <c r="I8" s="81">
        <v>44803</v>
      </c>
      <c r="J8" s="37">
        <v>5281858</v>
      </c>
      <c r="K8" s="20" t="s">
        <v>161</v>
      </c>
      <c r="L8" s="36">
        <v>1007293615</v>
      </c>
      <c r="M8" s="18" t="s">
        <v>80</v>
      </c>
      <c r="N8" s="92" t="s">
        <v>162</v>
      </c>
      <c r="O8" s="71">
        <v>3209173443</v>
      </c>
      <c r="P8" s="32" t="s">
        <v>11</v>
      </c>
      <c r="Q8" s="21">
        <v>1120569296</v>
      </c>
      <c r="R8" s="18" t="s">
        <v>67</v>
      </c>
      <c r="S8" s="18" t="s">
        <v>115</v>
      </c>
      <c r="T8" s="32" t="s">
        <v>14</v>
      </c>
      <c r="U8" s="32" t="s">
        <v>29</v>
      </c>
      <c r="V8" s="32">
        <v>124</v>
      </c>
      <c r="W8" s="33">
        <v>44811</v>
      </c>
      <c r="X8" s="22">
        <v>44926</v>
      </c>
      <c r="Y8" s="34">
        <v>2171</v>
      </c>
      <c r="Z8" s="23"/>
      <c r="AA8" s="24"/>
      <c r="AB8" s="24"/>
      <c r="AC8" s="25"/>
      <c r="AD8" s="24"/>
      <c r="AE8" s="26"/>
      <c r="AF8" s="27">
        <f t="shared" si="1"/>
        <v>5190800</v>
      </c>
      <c r="AG8" s="28"/>
    </row>
    <row r="9" spans="1:34" x14ac:dyDescent="0.25">
      <c r="A9" s="17">
        <v>898</v>
      </c>
      <c r="B9" s="31">
        <v>44811</v>
      </c>
      <c r="C9" s="18" t="s">
        <v>9</v>
      </c>
      <c r="D9" s="19" t="s">
        <v>128</v>
      </c>
      <c r="E9" s="37">
        <v>14208000</v>
      </c>
      <c r="F9" s="72">
        <v>7104000</v>
      </c>
      <c r="G9" s="69">
        <v>211020105</v>
      </c>
      <c r="H9" s="89">
        <v>1431</v>
      </c>
      <c r="I9" s="81">
        <v>44809</v>
      </c>
      <c r="J9" s="37">
        <v>14208000</v>
      </c>
      <c r="K9" s="91" t="s">
        <v>163</v>
      </c>
      <c r="L9" s="39">
        <v>1121954956</v>
      </c>
      <c r="M9" s="18" t="s">
        <v>83</v>
      </c>
      <c r="N9" s="92" t="s">
        <v>164</v>
      </c>
      <c r="O9" s="71">
        <v>3143053482</v>
      </c>
      <c r="P9" s="32" t="s">
        <v>11</v>
      </c>
      <c r="Q9" s="21">
        <v>1019085868</v>
      </c>
      <c r="R9" s="18" t="s">
        <v>33</v>
      </c>
      <c r="S9" s="18" t="s">
        <v>99</v>
      </c>
      <c r="T9" s="32" t="s">
        <v>14</v>
      </c>
      <c r="U9" s="32" t="s">
        <v>29</v>
      </c>
      <c r="V9" s="32">
        <v>54</v>
      </c>
      <c r="W9" s="33">
        <v>44811</v>
      </c>
      <c r="X9" s="22">
        <v>44865</v>
      </c>
      <c r="Y9" s="34">
        <v>2172</v>
      </c>
      <c r="Z9" s="23"/>
      <c r="AA9" s="24"/>
      <c r="AB9" s="24"/>
      <c r="AC9" s="25"/>
      <c r="AD9" s="24"/>
      <c r="AE9" s="26"/>
      <c r="AF9" s="27">
        <f t="shared" si="1"/>
        <v>14208000</v>
      </c>
      <c r="AG9" s="28"/>
    </row>
    <row r="10" spans="1:34" x14ac:dyDescent="0.25">
      <c r="A10" s="17">
        <v>899</v>
      </c>
      <c r="B10" s="31">
        <v>44811</v>
      </c>
      <c r="C10" s="18" t="s">
        <v>9</v>
      </c>
      <c r="D10" s="19" t="s">
        <v>122</v>
      </c>
      <c r="E10" s="37">
        <v>4753800</v>
      </c>
      <c r="F10" s="72">
        <v>1251000</v>
      </c>
      <c r="G10" s="69">
        <v>211020105</v>
      </c>
      <c r="H10" s="89">
        <v>1427</v>
      </c>
      <c r="I10" s="81">
        <v>44806</v>
      </c>
      <c r="J10" s="37">
        <v>4795500</v>
      </c>
      <c r="K10" s="20" t="s">
        <v>165</v>
      </c>
      <c r="L10" s="36">
        <v>1120573258</v>
      </c>
      <c r="M10" s="18" t="s">
        <v>80</v>
      </c>
      <c r="N10" s="92" t="s">
        <v>166</v>
      </c>
      <c r="O10" s="71">
        <v>3224510312</v>
      </c>
      <c r="P10" s="32" t="s">
        <v>11</v>
      </c>
      <c r="Q10" s="21">
        <v>1094241966</v>
      </c>
      <c r="R10" s="18" t="s">
        <v>72</v>
      </c>
      <c r="S10" s="18" t="s">
        <v>95</v>
      </c>
      <c r="T10" s="32" t="s">
        <v>14</v>
      </c>
      <c r="U10" s="32" t="s">
        <v>29</v>
      </c>
      <c r="V10" s="32">
        <v>124</v>
      </c>
      <c r="W10" s="33">
        <v>44811</v>
      </c>
      <c r="X10" s="22">
        <v>44926</v>
      </c>
      <c r="Y10" s="34">
        <v>2173</v>
      </c>
      <c r="Z10" s="23"/>
      <c r="AA10" s="24"/>
      <c r="AB10" s="24"/>
      <c r="AC10" s="25"/>
      <c r="AD10" s="24"/>
      <c r="AE10" s="26"/>
      <c r="AF10" s="27">
        <f t="shared" si="1"/>
        <v>4753800</v>
      </c>
      <c r="AG10" s="28"/>
    </row>
    <row r="11" spans="1:34" x14ac:dyDescent="0.25">
      <c r="A11" s="17">
        <v>900</v>
      </c>
      <c r="B11" s="31">
        <v>44813</v>
      </c>
      <c r="C11" s="18" t="s">
        <v>22</v>
      </c>
      <c r="D11" s="19" t="s">
        <v>188</v>
      </c>
      <c r="E11" s="37">
        <v>16680000</v>
      </c>
      <c r="F11" s="72">
        <v>0</v>
      </c>
      <c r="G11" s="69">
        <v>213020905</v>
      </c>
      <c r="H11" s="89">
        <v>1433</v>
      </c>
      <c r="I11" s="81">
        <v>44810</v>
      </c>
      <c r="J11" s="37">
        <v>16680000</v>
      </c>
      <c r="K11" s="91" t="s">
        <v>167</v>
      </c>
      <c r="L11" s="39" t="s">
        <v>168</v>
      </c>
      <c r="M11" s="18" t="s">
        <v>92</v>
      </c>
      <c r="N11" s="92" t="s">
        <v>169</v>
      </c>
      <c r="O11" s="71">
        <v>3102250621</v>
      </c>
      <c r="P11" s="32" t="s">
        <v>10</v>
      </c>
      <c r="Q11" s="21">
        <v>41214973</v>
      </c>
      <c r="R11" s="18" t="s">
        <v>52</v>
      </c>
      <c r="S11" s="18" t="s">
        <v>170</v>
      </c>
      <c r="T11" s="32" t="s">
        <v>14</v>
      </c>
      <c r="U11" s="32" t="s">
        <v>29</v>
      </c>
      <c r="V11" s="32">
        <v>15</v>
      </c>
      <c r="W11" s="33">
        <v>44813</v>
      </c>
      <c r="X11" s="22">
        <v>44827</v>
      </c>
      <c r="Y11" s="34">
        <v>2176</v>
      </c>
      <c r="Z11" s="23"/>
      <c r="AA11" s="24"/>
      <c r="AB11" s="24"/>
      <c r="AC11" s="25"/>
      <c r="AD11" s="24"/>
      <c r="AE11" s="26"/>
      <c r="AF11" s="27">
        <f t="shared" si="1"/>
        <v>16680000</v>
      </c>
      <c r="AG11" s="28"/>
    </row>
    <row r="12" spans="1:34" x14ac:dyDescent="0.25">
      <c r="A12" s="35">
        <v>901</v>
      </c>
      <c r="B12" s="31">
        <v>44813</v>
      </c>
      <c r="C12" s="18" t="s">
        <v>9</v>
      </c>
      <c r="D12" s="19" t="s">
        <v>189</v>
      </c>
      <c r="E12" s="37">
        <v>24000000</v>
      </c>
      <c r="F12" s="72">
        <v>0</v>
      </c>
      <c r="G12" s="69">
        <v>211020105</v>
      </c>
      <c r="H12" s="89">
        <v>1430</v>
      </c>
      <c r="I12" s="81">
        <v>44809</v>
      </c>
      <c r="J12" s="37">
        <v>24000000</v>
      </c>
      <c r="K12" s="20" t="s">
        <v>171</v>
      </c>
      <c r="L12" s="36" t="s">
        <v>172</v>
      </c>
      <c r="M12" s="18" t="s">
        <v>92</v>
      </c>
      <c r="N12" s="92" t="s">
        <v>173</v>
      </c>
      <c r="O12" s="71"/>
      <c r="P12" s="32" t="s">
        <v>10</v>
      </c>
      <c r="Q12" s="43">
        <v>19263867</v>
      </c>
      <c r="R12" s="18" t="s">
        <v>27</v>
      </c>
      <c r="S12" s="18" t="s">
        <v>129</v>
      </c>
      <c r="T12" s="32" t="s">
        <v>14</v>
      </c>
      <c r="U12" s="32" t="s">
        <v>15</v>
      </c>
      <c r="V12" s="32">
        <v>1</v>
      </c>
      <c r="W12" s="33">
        <v>44814</v>
      </c>
      <c r="X12" s="22"/>
      <c r="Y12" s="34">
        <v>2177</v>
      </c>
      <c r="Z12" s="23"/>
      <c r="AA12" s="24"/>
      <c r="AB12" s="24"/>
      <c r="AC12" s="25"/>
      <c r="AD12" s="24"/>
      <c r="AE12" s="26"/>
      <c r="AF12" s="27">
        <f t="shared" si="1"/>
        <v>24000000</v>
      </c>
      <c r="AG12" s="28"/>
    </row>
    <row r="13" spans="1:34" x14ac:dyDescent="0.25">
      <c r="A13" s="17">
        <v>902</v>
      </c>
      <c r="B13" s="31">
        <v>44813</v>
      </c>
      <c r="C13" s="18" t="s">
        <v>9</v>
      </c>
      <c r="D13" s="19" t="s">
        <v>126</v>
      </c>
      <c r="E13" s="37">
        <v>24700000</v>
      </c>
      <c r="F13" s="72">
        <v>0</v>
      </c>
      <c r="G13" s="69">
        <v>211020105</v>
      </c>
      <c r="H13" s="89">
        <v>1400</v>
      </c>
      <c r="I13" s="81">
        <v>44802</v>
      </c>
      <c r="J13" s="37">
        <v>24700000</v>
      </c>
      <c r="K13" s="20" t="s">
        <v>174</v>
      </c>
      <c r="L13" s="36">
        <v>79800389</v>
      </c>
      <c r="M13" s="18" t="s">
        <v>82</v>
      </c>
      <c r="N13" s="92" t="s">
        <v>175</v>
      </c>
      <c r="O13" s="71">
        <v>3137110892</v>
      </c>
      <c r="P13" s="32" t="s">
        <v>11</v>
      </c>
      <c r="Q13" s="43">
        <v>19263867</v>
      </c>
      <c r="R13" s="18" t="s">
        <v>27</v>
      </c>
      <c r="S13" s="18" t="s">
        <v>129</v>
      </c>
      <c r="T13" s="32" t="s">
        <v>14</v>
      </c>
      <c r="U13" s="32" t="s">
        <v>29</v>
      </c>
      <c r="V13" s="32">
        <v>19</v>
      </c>
      <c r="W13" s="33">
        <v>44816</v>
      </c>
      <c r="X13" s="22"/>
      <c r="Y13" s="34">
        <v>2178</v>
      </c>
      <c r="Z13" s="23"/>
      <c r="AA13" s="24"/>
      <c r="AB13" s="24"/>
      <c r="AC13" s="25"/>
      <c r="AD13" s="24"/>
      <c r="AE13" s="26"/>
      <c r="AF13" s="27">
        <f t="shared" si="1"/>
        <v>24700000</v>
      </c>
      <c r="AG13" s="28"/>
    </row>
    <row r="14" spans="1:34" x14ac:dyDescent="0.25">
      <c r="A14" s="17">
        <v>903</v>
      </c>
      <c r="B14" s="31">
        <v>44813</v>
      </c>
      <c r="C14" s="18" t="s">
        <v>9</v>
      </c>
      <c r="D14" s="19" t="s">
        <v>190</v>
      </c>
      <c r="E14" s="37">
        <v>15000000</v>
      </c>
      <c r="F14" s="72">
        <v>5000000</v>
      </c>
      <c r="G14" s="69">
        <v>211020205</v>
      </c>
      <c r="H14" s="89">
        <v>1428</v>
      </c>
      <c r="I14" s="81">
        <v>44806</v>
      </c>
      <c r="J14" s="37">
        <v>15000000</v>
      </c>
      <c r="K14" s="20" t="s">
        <v>176</v>
      </c>
      <c r="L14" s="36">
        <v>1120561450</v>
      </c>
      <c r="M14" s="18" t="s">
        <v>80</v>
      </c>
      <c r="N14" s="92" t="s">
        <v>177</v>
      </c>
      <c r="O14" s="71">
        <v>3219555210</v>
      </c>
      <c r="P14" s="32" t="s">
        <v>11</v>
      </c>
      <c r="Q14" s="41">
        <v>51908318</v>
      </c>
      <c r="R14" s="40" t="s">
        <v>21</v>
      </c>
      <c r="S14" s="18" t="s">
        <v>94</v>
      </c>
      <c r="T14" s="32" t="s">
        <v>14</v>
      </c>
      <c r="U14" s="32" t="s">
        <v>15</v>
      </c>
      <c r="V14" s="32">
        <v>3</v>
      </c>
      <c r="W14" s="33">
        <v>44813</v>
      </c>
      <c r="X14" s="22">
        <v>44903</v>
      </c>
      <c r="Y14" s="34">
        <v>2179</v>
      </c>
      <c r="Z14" s="23"/>
      <c r="AA14" s="24"/>
      <c r="AB14" s="24"/>
      <c r="AC14" s="25"/>
      <c r="AD14" s="24"/>
      <c r="AE14" s="26"/>
      <c r="AF14" s="27">
        <f t="shared" si="1"/>
        <v>15000000</v>
      </c>
      <c r="AG14" s="28"/>
    </row>
    <row r="15" spans="1:34" x14ac:dyDescent="0.25">
      <c r="A15" s="17">
        <v>904</v>
      </c>
      <c r="B15" s="31">
        <v>44818</v>
      </c>
      <c r="C15" s="18" t="s">
        <v>9</v>
      </c>
      <c r="D15" s="19" t="s">
        <v>191</v>
      </c>
      <c r="E15" s="37">
        <v>10700000</v>
      </c>
      <c r="F15" s="72">
        <v>3000000</v>
      </c>
      <c r="G15" s="69">
        <v>211020105</v>
      </c>
      <c r="H15" s="89">
        <v>1397</v>
      </c>
      <c r="I15" s="81">
        <v>44802</v>
      </c>
      <c r="J15" s="37">
        <v>12000000</v>
      </c>
      <c r="K15" s="79" t="s">
        <v>178</v>
      </c>
      <c r="L15" s="36">
        <v>1056506576</v>
      </c>
      <c r="M15" s="18" t="s">
        <v>179</v>
      </c>
      <c r="N15" s="70" t="s">
        <v>180</v>
      </c>
      <c r="O15" s="80">
        <v>3202053177</v>
      </c>
      <c r="P15" s="32" t="s">
        <v>11</v>
      </c>
      <c r="Q15" s="21">
        <v>79581162</v>
      </c>
      <c r="R15" s="18" t="s">
        <v>31</v>
      </c>
      <c r="S15" s="18" t="s">
        <v>108</v>
      </c>
      <c r="T15" s="32" t="s">
        <v>14</v>
      </c>
      <c r="U15" s="32" t="s">
        <v>29</v>
      </c>
      <c r="V15" s="32">
        <v>108</v>
      </c>
      <c r="W15" s="33">
        <v>44818</v>
      </c>
      <c r="X15" s="22">
        <v>44926</v>
      </c>
      <c r="Y15" s="34">
        <v>2188</v>
      </c>
      <c r="Z15" s="23"/>
      <c r="AA15" s="24"/>
      <c r="AB15" s="24"/>
      <c r="AC15" s="25"/>
      <c r="AD15" s="24"/>
      <c r="AE15" s="26"/>
      <c r="AF15" s="27">
        <f t="shared" si="1"/>
        <v>10700000</v>
      </c>
      <c r="AG15" s="28"/>
    </row>
    <row r="16" spans="1:34" x14ac:dyDescent="0.25">
      <c r="A16" s="35">
        <v>905</v>
      </c>
      <c r="B16" s="31">
        <v>44820</v>
      </c>
      <c r="C16" s="18" t="s">
        <v>9</v>
      </c>
      <c r="D16" s="19" t="s">
        <v>192</v>
      </c>
      <c r="E16" s="37">
        <v>2400000</v>
      </c>
      <c r="F16" s="72">
        <v>1600000</v>
      </c>
      <c r="G16" s="69">
        <v>213020101</v>
      </c>
      <c r="H16" s="89">
        <v>1439</v>
      </c>
      <c r="I16" s="81">
        <v>44811</v>
      </c>
      <c r="J16" s="37">
        <v>3200000</v>
      </c>
      <c r="K16" s="20" t="s">
        <v>181</v>
      </c>
      <c r="L16" s="36">
        <v>1123088065</v>
      </c>
      <c r="M16" s="18" t="s">
        <v>182</v>
      </c>
      <c r="N16" s="92" t="s">
        <v>183</v>
      </c>
      <c r="O16" s="71">
        <v>3136615767</v>
      </c>
      <c r="P16" s="32" t="s">
        <v>11</v>
      </c>
      <c r="Q16" s="21">
        <v>41214973</v>
      </c>
      <c r="R16" s="18" t="s">
        <v>52</v>
      </c>
      <c r="S16" s="18" t="s">
        <v>26</v>
      </c>
      <c r="T16" s="32" t="s">
        <v>14</v>
      </c>
      <c r="U16" s="32" t="s">
        <v>29</v>
      </c>
      <c r="V16" s="32">
        <v>45</v>
      </c>
      <c r="W16" s="33">
        <v>44820</v>
      </c>
      <c r="X16" s="22">
        <v>44865</v>
      </c>
      <c r="Y16" s="34">
        <v>2237</v>
      </c>
      <c r="Z16" s="23"/>
      <c r="AA16" s="24"/>
      <c r="AB16" s="24"/>
      <c r="AC16" s="25"/>
      <c r="AD16" s="24"/>
      <c r="AE16" s="26"/>
      <c r="AF16" s="27">
        <f t="shared" si="1"/>
        <v>2400000</v>
      </c>
      <c r="AG16" s="28"/>
    </row>
    <row r="17" spans="1:34" x14ac:dyDescent="0.25">
      <c r="A17" s="17">
        <v>906</v>
      </c>
      <c r="B17" s="31">
        <v>44820</v>
      </c>
      <c r="C17" s="18" t="s">
        <v>9</v>
      </c>
      <c r="D17" s="19" t="s">
        <v>122</v>
      </c>
      <c r="E17" s="37">
        <v>4378500</v>
      </c>
      <c r="F17" s="72">
        <v>1251000</v>
      </c>
      <c r="G17" s="69">
        <v>211020105</v>
      </c>
      <c r="H17" s="89">
        <v>1375</v>
      </c>
      <c r="I17" s="81">
        <v>44792</v>
      </c>
      <c r="J17" s="37">
        <v>5004000</v>
      </c>
      <c r="K17" s="20" t="s">
        <v>73</v>
      </c>
      <c r="L17" s="36">
        <v>20830151</v>
      </c>
      <c r="M17" s="18" t="s">
        <v>96</v>
      </c>
      <c r="N17" s="70" t="s">
        <v>30</v>
      </c>
      <c r="O17" s="71">
        <v>3142154341</v>
      </c>
      <c r="P17" s="32" t="s">
        <v>11</v>
      </c>
      <c r="Q17" s="21">
        <v>1094241966</v>
      </c>
      <c r="R17" s="18" t="s">
        <v>72</v>
      </c>
      <c r="S17" s="18" t="s">
        <v>95</v>
      </c>
      <c r="T17" s="32" t="s">
        <v>14</v>
      </c>
      <c r="U17" s="32" t="s">
        <v>29</v>
      </c>
      <c r="V17" s="32">
        <v>105</v>
      </c>
      <c r="W17" s="33">
        <v>44820</v>
      </c>
      <c r="X17" s="22">
        <v>44926</v>
      </c>
      <c r="Y17" s="34">
        <v>2238</v>
      </c>
      <c r="Z17" s="23"/>
      <c r="AA17" s="24"/>
      <c r="AB17" s="24"/>
      <c r="AC17" s="25"/>
      <c r="AD17" s="24"/>
      <c r="AE17" s="26"/>
      <c r="AF17" s="27">
        <f t="shared" si="1"/>
        <v>4378500</v>
      </c>
      <c r="AG17" s="28"/>
    </row>
    <row r="18" spans="1:34" x14ac:dyDescent="0.25">
      <c r="A18" s="17">
        <v>907</v>
      </c>
      <c r="B18" s="31">
        <v>44820</v>
      </c>
      <c r="C18" s="18" t="s">
        <v>9</v>
      </c>
      <c r="D18" s="19" t="s">
        <v>193</v>
      </c>
      <c r="E18" s="37">
        <v>2400000</v>
      </c>
      <c r="F18" s="72">
        <v>1600000</v>
      </c>
      <c r="G18" s="69">
        <v>213020101</v>
      </c>
      <c r="H18" s="89">
        <v>1440</v>
      </c>
      <c r="I18" s="81">
        <v>44811</v>
      </c>
      <c r="J18" s="37">
        <v>3200000</v>
      </c>
      <c r="K18" s="20" t="s">
        <v>184</v>
      </c>
      <c r="L18" s="36">
        <v>1006858931</v>
      </c>
      <c r="M18" s="18" t="s">
        <v>80</v>
      </c>
      <c r="N18" s="93" t="s">
        <v>185</v>
      </c>
      <c r="O18" s="76">
        <v>3152222546</v>
      </c>
      <c r="P18" s="32" t="s">
        <v>11</v>
      </c>
      <c r="Q18" s="21">
        <v>41214973</v>
      </c>
      <c r="R18" s="18" t="s">
        <v>52</v>
      </c>
      <c r="S18" s="18" t="s">
        <v>26</v>
      </c>
      <c r="T18" s="32" t="s">
        <v>14</v>
      </c>
      <c r="U18" s="32" t="s">
        <v>29</v>
      </c>
      <c r="V18" s="32">
        <v>45</v>
      </c>
      <c r="W18" s="33">
        <v>44820</v>
      </c>
      <c r="X18" s="22">
        <v>44865</v>
      </c>
      <c r="Y18" s="34">
        <v>2239</v>
      </c>
      <c r="Z18" s="23"/>
      <c r="AA18" s="24"/>
      <c r="AB18" s="24"/>
      <c r="AC18" s="25"/>
      <c r="AD18" s="24"/>
      <c r="AE18" s="26"/>
      <c r="AF18" s="27">
        <f t="shared" si="1"/>
        <v>2400000</v>
      </c>
      <c r="AG18" s="28"/>
    </row>
    <row r="19" spans="1:34" x14ac:dyDescent="0.25">
      <c r="A19" s="17">
        <v>908</v>
      </c>
      <c r="B19" s="31">
        <v>44820</v>
      </c>
      <c r="C19" s="18" t="s">
        <v>28</v>
      </c>
      <c r="D19" s="19" t="s">
        <v>100</v>
      </c>
      <c r="E19" s="37">
        <v>1410602000</v>
      </c>
      <c r="F19" s="72">
        <v>0</v>
      </c>
      <c r="G19" s="69" t="s">
        <v>107</v>
      </c>
      <c r="H19" s="89">
        <v>1448</v>
      </c>
      <c r="I19" s="81">
        <v>44817</v>
      </c>
      <c r="J19" s="37">
        <v>1410602000</v>
      </c>
      <c r="K19" s="20" t="s">
        <v>68</v>
      </c>
      <c r="L19" s="39" t="s">
        <v>47</v>
      </c>
      <c r="M19" s="18" t="s">
        <v>98</v>
      </c>
      <c r="N19" s="70" t="s">
        <v>54</v>
      </c>
      <c r="O19" s="71">
        <v>4376300</v>
      </c>
      <c r="P19" s="32" t="s">
        <v>10</v>
      </c>
      <c r="Q19" s="43">
        <v>19263867</v>
      </c>
      <c r="R19" s="18" t="s">
        <v>27</v>
      </c>
      <c r="S19" s="18" t="s">
        <v>81</v>
      </c>
      <c r="T19" s="32" t="s">
        <v>14</v>
      </c>
      <c r="U19" s="32">
        <v>105</v>
      </c>
      <c r="V19" s="32">
        <v>105</v>
      </c>
      <c r="W19" s="33">
        <v>44820</v>
      </c>
      <c r="X19" s="22">
        <v>44926</v>
      </c>
      <c r="Y19" s="34">
        <v>2240</v>
      </c>
      <c r="Z19" s="23"/>
      <c r="AA19" s="24"/>
      <c r="AB19" s="24"/>
      <c r="AC19" s="25"/>
      <c r="AD19" s="24"/>
      <c r="AE19" s="26"/>
      <c r="AF19" s="27">
        <f t="shared" si="1"/>
        <v>1410602000</v>
      </c>
      <c r="AG19" s="28"/>
    </row>
    <row r="20" spans="1:34" x14ac:dyDescent="0.25">
      <c r="A20" s="35">
        <v>909</v>
      </c>
      <c r="B20" s="31">
        <v>44820</v>
      </c>
      <c r="C20" s="18" t="s">
        <v>9</v>
      </c>
      <c r="D20" s="19" t="s">
        <v>194</v>
      </c>
      <c r="E20" s="37">
        <v>2400000</v>
      </c>
      <c r="F20" s="72">
        <v>1600000</v>
      </c>
      <c r="G20" s="69">
        <v>213020101</v>
      </c>
      <c r="H20" s="89">
        <v>1441</v>
      </c>
      <c r="I20" s="81">
        <v>44811</v>
      </c>
      <c r="J20" s="37">
        <v>3400000</v>
      </c>
      <c r="K20" s="20" t="s">
        <v>186</v>
      </c>
      <c r="L20" s="36">
        <v>17338674</v>
      </c>
      <c r="M20" s="18" t="s">
        <v>83</v>
      </c>
      <c r="N20" s="92" t="s">
        <v>187</v>
      </c>
      <c r="O20" s="71">
        <v>3186996136</v>
      </c>
      <c r="P20" s="32" t="s">
        <v>11</v>
      </c>
      <c r="Q20" s="21">
        <v>41214973</v>
      </c>
      <c r="R20" s="18" t="s">
        <v>52</v>
      </c>
      <c r="S20" s="18" t="s">
        <v>26</v>
      </c>
      <c r="T20" s="32" t="s">
        <v>14</v>
      </c>
      <c r="U20" s="32" t="s">
        <v>29</v>
      </c>
      <c r="V20" s="32">
        <v>45</v>
      </c>
      <c r="W20" s="33">
        <v>44820</v>
      </c>
      <c r="X20" s="22">
        <v>44865</v>
      </c>
      <c r="Y20" s="34">
        <v>2241</v>
      </c>
      <c r="Z20" s="23"/>
      <c r="AA20" s="24"/>
      <c r="AB20" s="24"/>
      <c r="AC20" s="25"/>
      <c r="AD20" s="24"/>
      <c r="AE20" s="26"/>
      <c r="AF20" s="27">
        <f t="shared" si="1"/>
        <v>2400000</v>
      </c>
      <c r="AG20" s="28"/>
    </row>
    <row r="21" spans="1:34" s="122" customFormat="1" x14ac:dyDescent="0.25">
      <c r="A21" s="94">
        <v>910</v>
      </c>
      <c r="B21" s="95">
        <v>44827</v>
      </c>
      <c r="C21" s="96" t="s">
        <v>9</v>
      </c>
      <c r="D21" s="97" t="s">
        <v>195</v>
      </c>
      <c r="E21" s="98">
        <v>17966667</v>
      </c>
      <c r="F21" s="99">
        <v>5500000</v>
      </c>
      <c r="G21" s="100">
        <v>211020205</v>
      </c>
      <c r="H21" s="101">
        <v>1453</v>
      </c>
      <c r="I21" s="102">
        <v>36784</v>
      </c>
      <c r="J21" s="103">
        <v>17966667</v>
      </c>
      <c r="K21" s="104" t="s">
        <v>24</v>
      </c>
      <c r="L21" s="105">
        <v>1016077845</v>
      </c>
      <c r="M21" s="96" t="s">
        <v>82</v>
      </c>
      <c r="N21" s="106" t="s">
        <v>25</v>
      </c>
      <c r="O21" s="107">
        <v>3166245967</v>
      </c>
      <c r="P21" s="108" t="s">
        <v>11</v>
      </c>
      <c r="Q21" s="109">
        <v>51827967</v>
      </c>
      <c r="R21" s="110" t="s">
        <v>50</v>
      </c>
      <c r="S21" s="110" t="s">
        <v>86</v>
      </c>
      <c r="T21" s="111" t="s">
        <v>14</v>
      </c>
      <c r="U21" s="111" t="s">
        <v>29</v>
      </c>
      <c r="V21" s="111">
        <v>98</v>
      </c>
      <c r="W21" s="112">
        <v>44827</v>
      </c>
      <c r="X21" s="113">
        <v>44926</v>
      </c>
      <c r="Y21" s="114">
        <v>2286</v>
      </c>
      <c r="Z21" s="115"/>
      <c r="AA21" s="116"/>
      <c r="AB21" s="116"/>
      <c r="AC21" s="117"/>
      <c r="AD21" s="116"/>
      <c r="AE21" s="118"/>
      <c r="AF21" s="119">
        <f t="shared" si="1"/>
        <v>17966667</v>
      </c>
      <c r="AG21" s="120"/>
      <c r="AH21" s="121"/>
    </row>
    <row r="22" spans="1:34" s="122" customFormat="1" x14ac:dyDescent="0.25">
      <c r="A22" s="94">
        <v>911</v>
      </c>
      <c r="B22" s="95">
        <v>44830</v>
      </c>
      <c r="C22" s="96" t="s">
        <v>28</v>
      </c>
      <c r="D22" s="97" t="s">
        <v>138</v>
      </c>
      <c r="E22" s="123">
        <v>40000000</v>
      </c>
      <c r="F22" s="124">
        <f>+E22/95*30</f>
        <v>12631578.947368421</v>
      </c>
      <c r="G22" s="125">
        <v>213010906</v>
      </c>
      <c r="H22" s="101">
        <v>1477</v>
      </c>
      <c r="I22" s="102">
        <v>44826</v>
      </c>
      <c r="J22" s="126">
        <v>40000000</v>
      </c>
      <c r="K22" s="127" t="s">
        <v>48</v>
      </c>
      <c r="L22" s="128">
        <v>41211776</v>
      </c>
      <c r="M22" s="96" t="s">
        <v>80</v>
      </c>
      <c r="N22" s="106" t="s">
        <v>32</v>
      </c>
      <c r="O22" s="107">
        <v>5840040</v>
      </c>
      <c r="P22" s="111" t="s">
        <v>11</v>
      </c>
      <c r="Q22" s="109">
        <v>41214973</v>
      </c>
      <c r="R22" s="96" t="s">
        <v>52</v>
      </c>
      <c r="S22" s="96" t="s">
        <v>91</v>
      </c>
      <c r="T22" s="111" t="s">
        <v>14</v>
      </c>
      <c r="U22" s="111" t="s">
        <v>29</v>
      </c>
      <c r="V22" s="111">
        <v>95</v>
      </c>
      <c r="W22" s="112">
        <v>44831</v>
      </c>
      <c r="X22" s="113">
        <v>44926</v>
      </c>
      <c r="Y22" s="114">
        <v>2289</v>
      </c>
      <c r="Z22" s="115"/>
      <c r="AA22" s="116"/>
      <c r="AB22" s="116"/>
      <c r="AC22" s="117"/>
      <c r="AD22" s="116"/>
      <c r="AE22" s="118"/>
      <c r="AF22" s="119">
        <f t="shared" si="1"/>
        <v>40000000</v>
      </c>
      <c r="AG22" s="120"/>
      <c r="AH22" s="121"/>
    </row>
    <row r="23" spans="1:34" s="122" customFormat="1" x14ac:dyDescent="0.25">
      <c r="A23" s="94">
        <v>912</v>
      </c>
      <c r="B23" s="95">
        <v>44834</v>
      </c>
      <c r="C23" s="96" t="s">
        <v>9</v>
      </c>
      <c r="D23" s="97" t="s">
        <v>196</v>
      </c>
      <c r="E23" s="123">
        <v>5163000</v>
      </c>
      <c r="F23" s="129">
        <v>1721000</v>
      </c>
      <c r="G23" s="100">
        <v>211020105</v>
      </c>
      <c r="H23" s="101">
        <v>1493</v>
      </c>
      <c r="I23" s="130">
        <v>44826</v>
      </c>
      <c r="J23" s="123">
        <v>5163000</v>
      </c>
      <c r="K23" s="127" t="s">
        <v>197</v>
      </c>
      <c r="L23" s="131">
        <v>1121881860</v>
      </c>
      <c r="M23" s="96" t="s">
        <v>83</v>
      </c>
      <c r="N23" s="106" t="s">
        <v>120</v>
      </c>
      <c r="O23" s="107">
        <v>3133566844</v>
      </c>
      <c r="P23" s="111" t="s">
        <v>11</v>
      </c>
      <c r="Q23" s="109">
        <v>79581162</v>
      </c>
      <c r="R23" s="96" t="s">
        <v>31</v>
      </c>
      <c r="S23" s="96" t="s">
        <v>108</v>
      </c>
      <c r="T23" s="111" t="s">
        <v>14</v>
      </c>
      <c r="U23" s="111" t="s">
        <v>15</v>
      </c>
      <c r="V23" s="111">
        <v>3</v>
      </c>
      <c r="W23" s="112">
        <v>44835</v>
      </c>
      <c r="X23" s="113">
        <v>44926</v>
      </c>
      <c r="Y23" s="114">
        <v>2315</v>
      </c>
      <c r="Z23" s="115"/>
      <c r="AA23" s="116"/>
      <c r="AB23" s="116"/>
      <c r="AC23" s="117"/>
      <c r="AD23" s="116"/>
      <c r="AE23" s="118"/>
      <c r="AF23" s="119">
        <f t="shared" si="1"/>
        <v>5163000</v>
      </c>
      <c r="AG23" s="120"/>
      <c r="AH23" s="121"/>
    </row>
    <row r="24" spans="1:34" s="122" customFormat="1" x14ac:dyDescent="0.25">
      <c r="A24" s="132">
        <v>913</v>
      </c>
      <c r="B24" s="95">
        <v>44834</v>
      </c>
      <c r="C24" s="96" t="s">
        <v>9</v>
      </c>
      <c r="D24" s="97" t="s">
        <v>128</v>
      </c>
      <c r="E24" s="123">
        <v>17280000</v>
      </c>
      <c r="F24" s="129">
        <v>5760000</v>
      </c>
      <c r="G24" s="100">
        <v>211020105</v>
      </c>
      <c r="H24" s="101">
        <v>1482</v>
      </c>
      <c r="I24" s="130">
        <v>44826</v>
      </c>
      <c r="J24" s="123">
        <v>17280000</v>
      </c>
      <c r="K24" s="127" t="s">
        <v>132</v>
      </c>
      <c r="L24" s="133">
        <v>84105087</v>
      </c>
      <c r="M24" s="96" t="s">
        <v>88</v>
      </c>
      <c r="N24" s="134" t="s">
        <v>133</v>
      </c>
      <c r="O24" s="107">
        <v>3004368151</v>
      </c>
      <c r="P24" s="111" t="s">
        <v>11</v>
      </c>
      <c r="Q24" s="109">
        <v>1019085868</v>
      </c>
      <c r="R24" s="96" t="s">
        <v>33</v>
      </c>
      <c r="S24" s="96" t="s">
        <v>99</v>
      </c>
      <c r="T24" s="111" t="s">
        <v>14</v>
      </c>
      <c r="U24" s="111" t="s">
        <v>15</v>
      </c>
      <c r="V24" s="111">
        <v>3</v>
      </c>
      <c r="W24" s="112">
        <v>44835</v>
      </c>
      <c r="X24" s="113">
        <v>44926</v>
      </c>
      <c r="Y24" s="114">
        <v>2316</v>
      </c>
      <c r="Z24" s="115"/>
      <c r="AA24" s="116"/>
      <c r="AB24" s="116"/>
      <c r="AC24" s="117"/>
      <c r="AD24" s="116"/>
      <c r="AE24" s="118"/>
      <c r="AF24" s="119">
        <f t="shared" si="1"/>
        <v>17280000</v>
      </c>
      <c r="AG24" s="120"/>
      <c r="AH24" s="121"/>
    </row>
    <row r="25" spans="1:34" s="122" customFormat="1" x14ac:dyDescent="0.25">
      <c r="A25" s="94">
        <v>914</v>
      </c>
      <c r="B25" s="95">
        <v>44834</v>
      </c>
      <c r="C25" s="96" t="s">
        <v>9</v>
      </c>
      <c r="D25" s="97" t="s">
        <v>128</v>
      </c>
      <c r="E25" s="123">
        <v>17280000</v>
      </c>
      <c r="F25" s="129">
        <v>5760000</v>
      </c>
      <c r="G25" s="100">
        <v>211020105</v>
      </c>
      <c r="H25" s="101">
        <v>1484</v>
      </c>
      <c r="I25" s="130">
        <v>44826</v>
      </c>
      <c r="J25" s="123">
        <v>17280000</v>
      </c>
      <c r="K25" s="127" t="s">
        <v>69</v>
      </c>
      <c r="L25" s="128">
        <v>85050321</v>
      </c>
      <c r="M25" s="96" t="s">
        <v>105</v>
      </c>
      <c r="N25" s="134" t="s">
        <v>136</v>
      </c>
      <c r="O25" s="107">
        <v>6013034068</v>
      </c>
      <c r="P25" s="111" t="s">
        <v>11</v>
      </c>
      <c r="Q25" s="109">
        <v>1019085868</v>
      </c>
      <c r="R25" s="96" t="s">
        <v>33</v>
      </c>
      <c r="S25" s="96" t="s">
        <v>99</v>
      </c>
      <c r="T25" s="111" t="s">
        <v>14</v>
      </c>
      <c r="U25" s="111" t="s">
        <v>15</v>
      </c>
      <c r="V25" s="111">
        <v>3</v>
      </c>
      <c r="W25" s="112">
        <v>44835</v>
      </c>
      <c r="X25" s="113">
        <v>44926</v>
      </c>
      <c r="Y25" s="114">
        <v>2317</v>
      </c>
      <c r="Z25" s="115"/>
      <c r="AA25" s="116"/>
      <c r="AB25" s="116"/>
      <c r="AC25" s="117"/>
      <c r="AD25" s="116"/>
      <c r="AE25" s="118"/>
      <c r="AF25" s="119">
        <f t="shared" si="1"/>
        <v>17280000</v>
      </c>
      <c r="AG25" s="120"/>
      <c r="AH25" s="121"/>
    </row>
    <row r="26" spans="1:34" s="122" customFormat="1" x14ac:dyDescent="0.25">
      <c r="A26" s="94">
        <v>915</v>
      </c>
      <c r="B26" s="95">
        <v>44834</v>
      </c>
      <c r="C26" s="96" t="s">
        <v>9</v>
      </c>
      <c r="D26" s="97" t="s">
        <v>128</v>
      </c>
      <c r="E26" s="123">
        <v>17280000</v>
      </c>
      <c r="F26" s="129">
        <v>5760000</v>
      </c>
      <c r="G26" s="100">
        <v>211020105</v>
      </c>
      <c r="H26" s="101">
        <v>1483</v>
      </c>
      <c r="I26" s="130">
        <v>44826</v>
      </c>
      <c r="J26" s="123">
        <v>17280000</v>
      </c>
      <c r="K26" s="135" t="s">
        <v>46</v>
      </c>
      <c r="L26" s="136">
        <v>10237408</v>
      </c>
      <c r="M26" s="96" t="s">
        <v>119</v>
      </c>
      <c r="N26" s="106" t="s">
        <v>23</v>
      </c>
      <c r="O26" s="107">
        <v>3154785557</v>
      </c>
      <c r="P26" s="111" t="s">
        <v>11</v>
      </c>
      <c r="Q26" s="109">
        <v>1019085868</v>
      </c>
      <c r="R26" s="96" t="s">
        <v>33</v>
      </c>
      <c r="S26" s="96" t="s">
        <v>99</v>
      </c>
      <c r="T26" s="111" t="s">
        <v>14</v>
      </c>
      <c r="U26" s="111" t="s">
        <v>15</v>
      </c>
      <c r="V26" s="111">
        <v>3</v>
      </c>
      <c r="W26" s="112">
        <v>44835</v>
      </c>
      <c r="X26" s="113">
        <v>44926</v>
      </c>
      <c r="Y26" s="114">
        <v>2318</v>
      </c>
      <c r="Z26" s="115"/>
      <c r="AA26" s="116"/>
      <c r="AB26" s="116"/>
      <c r="AC26" s="117"/>
      <c r="AD26" s="116"/>
      <c r="AE26" s="118"/>
      <c r="AF26" s="119">
        <f t="shared" si="1"/>
        <v>17280000</v>
      </c>
      <c r="AG26" s="120"/>
      <c r="AH26" s="121"/>
    </row>
    <row r="27" spans="1:34" s="122" customFormat="1" x14ac:dyDescent="0.25">
      <c r="A27" s="94">
        <v>916</v>
      </c>
      <c r="B27" s="95">
        <v>44834</v>
      </c>
      <c r="C27" s="96" t="s">
        <v>9</v>
      </c>
      <c r="D27" s="97" t="s">
        <v>128</v>
      </c>
      <c r="E27" s="123">
        <v>17280000</v>
      </c>
      <c r="F27" s="129">
        <v>5760000</v>
      </c>
      <c r="G27" s="100">
        <v>211020105</v>
      </c>
      <c r="H27" s="101">
        <v>1488</v>
      </c>
      <c r="I27" s="130">
        <v>44826</v>
      </c>
      <c r="J27" s="123">
        <v>17280000</v>
      </c>
      <c r="K27" s="127" t="s">
        <v>70</v>
      </c>
      <c r="L27" s="128">
        <v>1144071473</v>
      </c>
      <c r="M27" s="96" t="s">
        <v>93</v>
      </c>
      <c r="N27" s="134" t="s">
        <v>71</v>
      </c>
      <c r="O27" s="107">
        <v>3165503669</v>
      </c>
      <c r="P27" s="111" t="s">
        <v>11</v>
      </c>
      <c r="Q27" s="109">
        <v>1019085868</v>
      </c>
      <c r="R27" s="96" t="s">
        <v>33</v>
      </c>
      <c r="S27" s="96" t="s">
        <v>99</v>
      </c>
      <c r="T27" s="111" t="s">
        <v>14</v>
      </c>
      <c r="U27" s="111" t="s">
        <v>15</v>
      </c>
      <c r="V27" s="111">
        <v>3</v>
      </c>
      <c r="W27" s="112">
        <v>44835</v>
      </c>
      <c r="X27" s="113">
        <v>44926</v>
      </c>
      <c r="Y27" s="114">
        <v>2319</v>
      </c>
      <c r="Z27" s="115"/>
      <c r="AA27" s="116"/>
      <c r="AB27" s="116"/>
      <c r="AC27" s="117"/>
      <c r="AD27" s="116"/>
      <c r="AE27" s="118"/>
      <c r="AF27" s="119">
        <f t="shared" si="1"/>
        <v>17280000</v>
      </c>
      <c r="AG27" s="120"/>
      <c r="AH27" s="121"/>
    </row>
    <row r="28" spans="1:34" s="122" customFormat="1" x14ac:dyDescent="0.25">
      <c r="A28" s="132">
        <v>917</v>
      </c>
      <c r="B28" s="95">
        <v>44834</v>
      </c>
      <c r="C28" s="96" t="s">
        <v>9</v>
      </c>
      <c r="D28" s="97" t="s">
        <v>128</v>
      </c>
      <c r="E28" s="123">
        <v>17280000</v>
      </c>
      <c r="F28" s="129">
        <v>5760000</v>
      </c>
      <c r="G28" s="100">
        <v>211020105</v>
      </c>
      <c r="H28" s="101">
        <v>1489</v>
      </c>
      <c r="I28" s="130">
        <v>44826</v>
      </c>
      <c r="J28" s="123">
        <v>17280000</v>
      </c>
      <c r="K28" s="127" t="s">
        <v>121</v>
      </c>
      <c r="L28" s="133">
        <v>1121922689</v>
      </c>
      <c r="M28" s="96" t="s">
        <v>83</v>
      </c>
      <c r="N28" s="106" t="s">
        <v>75</v>
      </c>
      <c r="O28" s="107">
        <v>3178958236</v>
      </c>
      <c r="P28" s="111" t="s">
        <v>11</v>
      </c>
      <c r="Q28" s="109">
        <v>1019085868</v>
      </c>
      <c r="R28" s="96" t="s">
        <v>33</v>
      </c>
      <c r="S28" s="96" t="s">
        <v>99</v>
      </c>
      <c r="T28" s="111" t="s">
        <v>14</v>
      </c>
      <c r="U28" s="111" t="s">
        <v>15</v>
      </c>
      <c r="V28" s="111">
        <v>3</v>
      </c>
      <c r="W28" s="112">
        <v>44835</v>
      </c>
      <c r="X28" s="113">
        <v>44926</v>
      </c>
      <c r="Y28" s="114">
        <v>2320</v>
      </c>
      <c r="Z28" s="115"/>
      <c r="AA28" s="116"/>
      <c r="AB28" s="116"/>
      <c r="AC28" s="117"/>
      <c r="AD28" s="116"/>
      <c r="AE28" s="118"/>
      <c r="AF28" s="119">
        <f t="shared" si="1"/>
        <v>17280000</v>
      </c>
      <c r="AG28" s="120"/>
      <c r="AH28" s="121"/>
    </row>
    <row r="29" spans="1:34" s="122" customFormat="1" x14ac:dyDescent="0.25">
      <c r="A29" s="94">
        <v>918</v>
      </c>
      <c r="B29" s="95">
        <v>44834</v>
      </c>
      <c r="C29" s="96" t="s">
        <v>9</v>
      </c>
      <c r="D29" s="97" t="s">
        <v>128</v>
      </c>
      <c r="E29" s="123">
        <v>19584000</v>
      </c>
      <c r="F29" s="129">
        <v>6528000</v>
      </c>
      <c r="G29" s="100">
        <v>211020105</v>
      </c>
      <c r="H29" s="101">
        <v>1491</v>
      </c>
      <c r="I29" s="130">
        <v>44826</v>
      </c>
      <c r="J29" s="123">
        <v>19584000</v>
      </c>
      <c r="K29" s="127" t="s">
        <v>134</v>
      </c>
      <c r="L29" s="133">
        <v>1113626009</v>
      </c>
      <c r="M29" s="96" t="s">
        <v>118</v>
      </c>
      <c r="N29" s="134" t="s">
        <v>135</v>
      </c>
      <c r="O29" s="107">
        <v>3127436477</v>
      </c>
      <c r="P29" s="111" t="s">
        <v>11</v>
      </c>
      <c r="Q29" s="109">
        <v>1019085868</v>
      </c>
      <c r="R29" s="96" t="s">
        <v>33</v>
      </c>
      <c r="S29" s="96" t="s">
        <v>99</v>
      </c>
      <c r="T29" s="111" t="s">
        <v>14</v>
      </c>
      <c r="U29" s="111" t="s">
        <v>15</v>
      </c>
      <c r="V29" s="111">
        <v>3</v>
      </c>
      <c r="W29" s="112">
        <v>44835</v>
      </c>
      <c r="X29" s="113">
        <v>44926</v>
      </c>
      <c r="Y29" s="114">
        <v>2321</v>
      </c>
      <c r="Z29" s="137"/>
      <c r="AA29" s="138"/>
      <c r="AB29" s="138"/>
      <c r="AC29" s="117"/>
      <c r="AD29" s="138"/>
      <c r="AE29" s="114"/>
      <c r="AF29" s="119">
        <f t="shared" si="1"/>
        <v>19584000</v>
      </c>
      <c r="AG29" s="120"/>
      <c r="AH29" s="121"/>
    </row>
    <row r="30" spans="1:34" s="122" customFormat="1" x14ac:dyDescent="0.25">
      <c r="A30" s="94">
        <v>919</v>
      </c>
      <c r="B30" s="95">
        <v>44834</v>
      </c>
      <c r="C30" s="96" t="s">
        <v>9</v>
      </c>
      <c r="D30" s="97" t="s">
        <v>198</v>
      </c>
      <c r="E30" s="123">
        <v>5202000</v>
      </c>
      <c r="F30" s="129">
        <v>1734000</v>
      </c>
      <c r="G30" s="100">
        <v>211020101</v>
      </c>
      <c r="H30" s="101">
        <v>1454</v>
      </c>
      <c r="I30" s="130">
        <v>44819</v>
      </c>
      <c r="J30" s="123">
        <v>5202000</v>
      </c>
      <c r="K30" s="127" t="s">
        <v>55</v>
      </c>
      <c r="L30" s="136">
        <v>1057411063</v>
      </c>
      <c r="M30" s="96" t="s">
        <v>97</v>
      </c>
      <c r="N30" s="106" t="s">
        <v>56</v>
      </c>
      <c r="O30" s="107">
        <v>3229421562</v>
      </c>
      <c r="P30" s="111" t="s">
        <v>11</v>
      </c>
      <c r="Q30" s="109">
        <v>41214973</v>
      </c>
      <c r="R30" s="96" t="s">
        <v>52</v>
      </c>
      <c r="S30" s="96" t="s">
        <v>106</v>
      </c>
      <c r="T30" s="111" t="s">
        <v>14</v>
      </c>
      <c r="U30" s="111" t="s">
        <v>15</v>
      </c>
      <c r="V30" s="111">
        <v>3</v>
      </c>
      <c r="W30" s="112">
        <v>44835</v>
      </c>
      <c r="X30" s="113">
        <v>44926</v>
      </c>
      <c r="Y30" s="114">
        <v>2322</v>
      </c>
      <c r="Z30" s="115"/>
      <c r="AA30" s="116"/>
      <c r="AB30" s="116"/>
      <c r="AC30" s="117"/>
      <c r="AD30" s="116"/>
      <c r="AE30" s="118"/>
      <c r="AF30" s="119">
        <f t="shared" si="1"/>
        <v>5202000</v>
      </c>
      <c r="AG30" s="120"/>
      <c r="AH30" s="121"/>
    </row>
    <row r="31" spans="1:34" s="122" customFormat="1" x14ac:dyDescent="0.25">
      <c r="A31" s="94">
        <v>920</v>
      </c>
      <c r="B31" s="95">
        <v>44834</v>
      </c>
      <c r="C31" s="96" t="s">
        <v>9</v>
      </c>
      <c r="D31" s="97" t="s">
        <v>128</v>
      </c>
      <c r="E31" s="123">
        <v>17280000</v>
      </c>
      <c r="F31" s="129">
        <v>5760000</v>
      </c>
      <c r="G31" s="100">
        <v>211020105</v>
      </c>
      <c r="H31" s="101">
        <v>1487</v>
      </c>
      <c r="I31" s="130">
        <v>44826</v>
      </c>
      <c r="J31" s="123">
        <v>17280000</v>
      </c>
      <c r="K31" s="127" t="s">
        <v>199</v>
      </c>
      <c r="L31" s="133">
        <v>1117500387</v>
      </c>
      <c r="M31" s="96" t="s">
        <v>200</v>
      </c>
      <c r="N31" s="139" t="s">
        <v>201</v>
      </c>
      <c r="O31" s="107">
        <v>3162997674</v>
      </c>
      <c r="P31" s="111" t="s">
        <v>11</v>
      </c>
      <c r="Q31" s="109">
        <v>1019085868</v>
      </c>
      <c r="R31" s="96" t="s">
        <v>33</v>
      </c>
      <c r="S31" s="96" t="s">
        <v>99</v>
      </c>
      <c r="T31" s="111" t="s">
        <v>14</v>
      </c>
      <c r="U31" s="111" t="s">
        <v>15</v>
      </c>
      <c r="V31" s="111">
        <v>3</v>
      </c>
      <c r="W31" s="112">
        <v>44835</v>
      </c>
      <c r="X31" s="113">
        <v>44926</v>
      </c>
      <c r="Y31" s="114">
        <v>2323</v>
      </c>
      <c r="Z31" s="115"/>
      <c r="AA31" s="116"/>
      <c r="AB31" s="116"/>
      <c r="AC31" s="117"/>
      <c r="AD31" s="116"/>
      <c r="AE31" s="118"/>
      <c r="AF31" s="119">
        <f t="shared" si="1"/>
        <v>17280000</v>
      </c>
      <c r="AG31" s="120"/>
      <c r="AH31" s="121"/>
    </row>
    <row r="32" spans="1:34" s="122" customFormat="1" x14ac:dyDescent="0.25">
      <c r="A32" s="132">
        <v>921</v>
      </c>
      <c r="B32" s="95">
        <v>44834</v>
      </c>
      <c r="C32" s="96" t="s">
        <v>28</v>
      </c>
      <c r="D32" s="97" t="s">
        <v>139</v>
      </c>
      <c r="E32" s="147">
        <v>200000000</v>
      </c>
      <c r="F32" s="129">
        <v>0</v>
      </c>
      <c r="G32" s="140">
        <v>213010907</v>
      </c>
      <c r="H32" s="101">
        <v>1478</v>
      </c>
      <c r="I32" s="130">
        <v>44826</v>
      </c>
      <c r="J32" s="123">
        <v>200000000</v>
      </c>
      <c r="K32" s="127" t="s">
        <v>34</v>
      </c>
      <c r="L32" s="133">
        <v>97600441</v>
      </c>
      <c r="M32" s="96" t="s">
        <v>80</v>
      </c>
      <c r="N32" s="106" t="s">
        <v>35</v>
      </c>
      <c r="O32" s="107">
        <v>3108825217</v>
      </c>
      <c r="P32" s="111" t="s">
        <v>11</v>
      </c>
      <c r="Q32" s="109">
        <v>97612142</v>
      </c>
      <c r="R32" s="96" t="s">
        <v>52</v>
      </c>
      <c r="S32" s="96" t="s">
        <v>91</v>
      </c>
      <c r="T32" s="111" t="s">
        <v>14</v>
      </c>
      <c r="U32" s="111" t="s">
        <v>15</v>
      </c>
      <c r="V32" s="111">
        <v>3</v>
      </c>
      <c r="W32" s="112">
        <v>44834</v>
      </c>
      <c r="X32" s="113">
        <v>44924</v>
      </c>
      <c r="Y32" s="114">
        <v>2324</v>
      </c>
      <c r="Z32" s="115"/>
      <c r="AA32" s="116"/>
      <c r="AB32" s="116"/>
      <c r="AC32" s="117"/>
      <c r="AD32" s="116"/>
      <c r="AE32" s="118"/>
      <c r="AF32" s="119">
        <f t="shared" si="1"/>
        <v>200000000</v>
      </c>
      <c r="AG32" s="120"/>
      <c r="AH32" s="121"/>
    </row>
    <row r="33" spans="1:34" s="122" customFormat="1" x14ac:dyDescent="0.25">
      <c r="A33" s="94">
        <v>922</v>
      </c>
      <c r="B33" s="95">
        <v>44834</v>
      </c>
      <c r="C33" s="96" t="s">
        <v>9</v>
      </c>
      <c r="D33" s="97" t="s">
        <v>128</v>
      </c>
      <c r="E33" s="123">
        <v>17280000</v>
      </c>
      <c r="F33" s="129">
        <v>5760000</v>
      </c>
      <c r="G33" s="100">
        <v>211020105</v>
      </c>
      <c r="H33" s="101">
        <v>1485</v>
      </c>
      <c r="I33" s="130">
        <v>44826</v>
      </c>
      <c r="J33" s="123">
        <v>17280000</v>
      </c>
      <c r="K33" s="127" t="s">
        <v>37</v>
      </c>
      <c r="L33" s="133">
        <v>1044392412</v>
      </c>
      <c r="M33" s="96" t="s">
        <v>85</v>
      </c>
      <c r="N33" s="106" t="s">
        <v>38</v>
      </c>
      <c r="O33" s="107">
        <v>3143864414</v>
      </c>
      <c r="P33" s="111" t="s">
        <v>11</v>
      </c>
      <c r="Q33" s="109">
        <v>1019085868</v>
      </c>
      <c r="R33" s="96" t="s">
        <v>33</v>
      </c>
      <c r="S33" s="96" t="s">
        <v>99</v>
      </c>
      <c r="T33" s="111" t="s">
        <v>14</v>
      </c>
      <c r="U33" s="111" t="s">
        <v>15</v>
      </c>
      <c r="V33" s="111">
        <v>3</v>
      </c>
      <c r="W33" s="112">
        <v>44835</v>
      </c>
      <c r="X33" s="113">
        <v>44926</v>
      </c>
      <c r="Y33" s="114">
        <v>2325</v>
      </c>
      <c r="Z33" s="115"/>
      <c r="AA33" s="116"/>
      <c r="AB33" s="116"/>
      <c r="AC33" s="117"/>
      <c r="AD33" s="116"/>
      <c r="AE33" s="118"/>
      <c r="AF33" s="119">
        <f t="shared" si="1"/>
        <v>17280000</v>
      </c>
      <c r="AG33" s="120"/>
      <c r="AH33" s="121"/>
    </row>
    <row r="34" spans="1:34" s="122" customFormat="1" x14ac:dyDescent="0.25">
      <c r="A34" s="94">
        <v>923</v>
      </c>
      <c r="B34" s="95">
        <v>44834</v>
      </c>
      <c r="C34" s="96" t="s">
        <v>9</v>
      </c>
      <c r="D34" s="97" t="s">
        <v>128</v>
      </c>
      <c r="E34" s="123">
        <v>17280000</v>
      </c>
      <c r="F34" s="129">
        <v>5760000</v>
      </c>
      <c r="G34" s="100">
        <v>211020105</v>
      </c>
      <c r="H34" s="101">
        <v>1490</v>
      </c>
      <c r="I34" s="130">
        <v>44826</v>
      </c>
      <c r="J34" s="123">
        <v>17280000</v>
      </c>
      <c r="K34" s="127" t="s">
        <v>57</v>
      </c>
      <c r="L34" s="133">
        <v>25799970</v>
      </c>
      <c r="M34" s="96" t="s">
        <v>101</v>
      </c>
      <c r="N34" s="106" t="s">
        <v>58</v>
      </c>
      <c r="O34" s="107">
        <v>3185148461</v>
      </c>
      <c r="P34" s="111" t="s">
        <v>11</v>
      </c>
      <c r="Q34" s="109">
        <v>1019085868</v>
      </c>
      <c r="R34" s="96" t="s">
        <v>33</v>
      </c>
      <c r="S34" s="96" t="s">
        <v>99</v>
      </c>
      <c r="T34" s="111" t="s">
        <v>14</v>
      </c>
      <c r="U34" s="111" t="s">
        <v>15</v>
      </c>
      <c r="V34" s="111">
        <v>3</v>
      </c>
      <c r="W34" s="112">
        <v>44835</v>
      </c>
      <c r="X34" s="113">
        <v>44926</v>
      </c>
      <c r="Y34" s="114">
        <v>2326</v>
      </c>
      <c r="Z34" s="115"/>
      <c r="AA34" s="116"/>
      <c r="AB34" s="116"/>
      <c r="AC34" s="117"/>
      <c r="AD34" s="116"/>
      <c r="AE34" s="118"/>
      <c r="AF34" s="119">
        <f t="shared" si="1"/>
        <v>17280000</v>
      </c>
      <c r="AG34" s="120"/>
      <c r="AH34" s="121"/>
    </row>
    <row r="35" spans="1:34" s="122" customFormat="1" x14ac:dyDescent="0.25">
      <c r="A35" s="94">
        <v>924</v>
      </c>
      <c r="B35" s="95">
        <v>44834</v>
      </c>
      <c r="C35" s="96" t="s">
        <v>9</v>
      </c>
      <c r="D35" s="97" t="s">
        <v>202</v>
      </c>
      <c r="E35" s="147">
        <v>765050000</v>
      </c>
      <c r="F35" s="129">
        <f t="shared" ref="F35" si="2">+E35/6</f>
        <v>127508333.33333333</v>
      </c>
      <c r="G35" s="100">
        <v>211020105</v>
      </c>
      <c r="H35" s="101">
        <v>1502</v>
      </c>
      <c r="I35" s="141">
        <v>44832</v>
      </c>
      <c r="J35" s="126">
        <v>765050000</v>
      </c>
      <c r="K35" s="127" t="s">
        <v>137</v>
      </c>
      <c r="L35" s="131" t="s">
        <v>12</v>
      </c>
      <c r="M35" s="96" t="s">
        <v>92</v>
      </c>
      <c r="N35" s="106" t="s">
        <v>13</v>
      </c>
      <c r="O35" s="107">
        <v>3103414535</v>
      </c>
      <c r="P35" s="111" t="s">
        <v>11</v>
      </c>
      <c r="Q35" s="142">
        <v>19263867</v>
      </c>
      <c r="R35" s="96" t="s">
        <v>27</v>
      </c>
      <c r="S35" s="96" t="s">
        <v>129</v>
      </c>
      <c r="T35" s="111" t="s">
        <v>14</v>
      </c>
      <c r="U35" s="111" t="s">
        <v>15</v>
      </c>
      <c r="V35" s="111">
        <v>3</v>
      </c>
      <c r="W35" s="112">
        <v>44835</v>
      </c>
      <c r="X35" s="113">
        <v>44926</v>
      </c>
      <c r="Y35" s="114">
        <v>2327</v>
      </c>
      <c r="Z35" s="115"/>
      <c r="AA35" s="116"/>
      <c r="AB35" s="116"/>
      <c r="AC35" s="117"/>
      <c r="AD35" s="116"/>
      <c r="AE35" s="118"/>
      <c r="AF35" s="119">
        <f t="shared" si="1"/>
        <v>765050000</v>
      </c>
      <c r="AG35" s="120"/>
      <c r="AH35" s="121"/>
    </row>
    <row r="36" spans="1:34" s="122" customFormat="1" x14ac:dyDescent="0.25">
      <c r="A36" s="132">
        <v>925</v>
      </c>
      <c r="B36" s="95">
        <v>44834</v>
      </c>
      <c r="C36" s="96" t="s">
        <v>9</v>
      </c>
      <c r="D36" s="97" t="s">
        <v>127</v>
      </c>
      <c r="E36" s="147">
        <v>217100000</v>
      </c>
      <c r="F36" s="129">
        <f>E36/3</f>
        <v>72366666.666666672</v>
      </c>
      <c r="G36" s="100">
        <v>211020105</v>
      </c>
      <c r="H36" s="101">
        <v>1183</v>
      </c>
      <c r="I36" s="102">
        <v>44833</v>
      </c>
      <c r="J36" s="123">
        <f>E36</f>
        <v>217100000</v>
      </c>
      <c r="K36" s="127" t="s">
        <v>17</v>
      </c>
      <c r="L36" s="143" t="s">
        <v>16</v>
      </c>
      <c r="M36" s="96" t="s">
        <v>92</v>
      </c>
      <c r="N36" s="106" t="s">
        <v>18</v>
      </c>
      <c r="O36" s="107">
        <v>3124803675</v>
      </c>
      <c r="P36" s="111" t="s">
        <v>11</v>
      </c>
      <c r="Q36" s="142">
        <v>19263867</v>
      </c>
      <c r="R36" s="96" t="s">
        <v>27</v>
      </c>
      <c r="S36" s="96" t="s">
        <v>129</v>
      </c>
      <c r="T36" s="111" t="s">
        <v>14</v>
      </c>
      <c r="U36" s="111" t="s">
        <v>15</v>
      </c>
      <c r="V36" s="111">
        <v>3</v>
      </c>
      <c r="W36" s="112">
        <v>44835</v>
      </c>
      <c r="X36" s="113">
        <v>44926</v>
      </c>
      <c r="Y36" s="114">
        <v>2328</v>
      </c>
      <c r="Z36" s="115"/>
      <c r="AA36" s="116"/>
      <c r="AB36" s="116"/>
      <c r="AC36" s="117"/>
      <c r="AD36" s="116"/>
      <c r="AE36" s="118"/>
      <c r="AF36" s="119">
        <f t="shared" si="1"/>
        <v>217100000</v>
      </c>
      <c r="AG36" s="120"/>
      <c r="AH36" s="121"/>
    </row>
    <row r="37" spans="1:34" s="122" customFormat="1" ht="25.5" x14ac:dyDescent="0.25">
      <c r="A37" s="94">
        <v>926</v>
      </c>
      <c r="B37" s="95">
        <v>44834</v>
      </c>
      <c r="C37" s="96" t="s">
        <v>9</v>
      </c>
      <c r="D37" s="97" t="s">
        <v>125</v>
      </c>
      <c r="E37" s="147">
        <v>55100000</v>
      </c>
      <c r="F37" s="129">
        <v>17000000</v>
      </c>
      <c r="G37" s="100">
        <v>211020105</v>
      </c>
      <c r="H37" s="101">
        <v>1494</v>
      </c>
      <c r="I37" s="102">
        <v>44826</v>
      </c>
      <c r="J37" s="123">
        <f>E37</f>
        <v>55100000</v>
      </c>
      <c r="K37" s="135" t="s">
        <v>62</v>
      </c>
      <c r="L37" s="128">
        <v>1140822256</v>
      </c>
      <c r="M37" s="96" t="s">
        <v>84</v>
      </c>
      <c r="N37" s="144" t="s">
        <v>66</v>
      </c>
      <c r="O37" s="145">
        <v>3013791534</v>
      </c>
      <c r="P37" s="111" t="s">
        <v>11</v>
      </c>
      <c r="Q37" s="142">
        <v>19263867</v>
      </c>
      <c r="R37" s="96" t="s">
        <v>27</v>
      </c>
      <c r="S37" s="96" t="s">
        <v>129</v>
      </c>
      <c r="T37" s="111" t="s">
        <v>14</v>
      </c>
      <c r="U37" s="111" t="s">
        <v>15</v>
      </c>
      <c r="V37" s="111">
        <v>3</v>
      </c>
      <c r="W37" s="112">
        <v>44835</v>
      </c>
      <c r="X37" s="113">
        <v>44926</v>
      </c>
      <c r="Y37" s="114">
        <v>2329</v>
      </c>
      <c r="Z37" s="115"/>
      <c r="AA37" s="116"/>
      <c r="AB37" s="116"/>
      <c r="AC37" s="117"/>
      <c r="AD37" s="116"/>
      <c r="AE37" s="118"/>
      <c r="AF37" s="119">
        <f t="shared" si="1"/>
        <v>55100000</v>
      </c>
      <c r="AG37" s="120"/>
      <c r="AH37" s="121"/>
    </row>
    <row r="38" spans="1:34" s="122" customFormat="1" ht="25.5" x14ac:dyDescent="0.25">
      <c r="A38" s="94">
        <v>927</v>
      </c>
      <c r="B38" s="95">
        <v>44834</v>
      </c>
      <c r="C38" s="96" t="s">
        <v>9</v>
      </c>
      <c r="D38" s="97" t="s">
        <v>125</v>
      </c>
      <c r="E38" s="148">
        <v>201400000</v>
      </c>
      <c r="F38" s="124">
        <v>0</v>
      </c>
      <c r="G38" s="100">
        <v>211020105</v>
      </c>
      <c r="H38" s="101">
        <v>1495</v>
      </c>
      <c r="I38" s="141">
        <v>44826</v>
      </c>
      <c r="J38" s="146">
        <v>201400000</v>
      </c>
      <c r="K38" s="135" t="s">
        <v>89</v>
      </c>
      <c r="L38" s="136" t="s">
        <v>109</v>
      </c>
      <c r="M38" s="96" t="s">
        <v>92</v>
      </c>
      <c r="N38" s="144" t="s">
        <v>90</v>
      </c>
      <c r="O38" s="145">
        <v>3185451665</v>
      </c>
      <c r="P38" s="111" t="s">
        <v>11</v>
      </c>
      <c r="Q38" s="142">
        <v>19263867</v>
      </c>
      <c r="R38" s="96" t="s">
        <v>27</v>
      </c>
      <c r="S38" s="96" t="s">
        <v>129</v>
      </c>
      <c r="T38" s="111" t="s">
        <v>14</v>
      </c>
      <c r="U38" s="111" t="s">
        <v>15</v>
      </c>
      <c r="V38" s="111">
        <v>3</v>
      </c>
      <c r="W38" s="112">
        <v>44835</v>
      </c>
      <c r="X38" s="113">
        <v>44926</v>
      </c>
      <c r="Y38" s="114">
        <v>2330</v>
      </c>
      <c r="Z38" s="115"/>
      <c r="AA38" s="116"/>
      <c r="AB38" s="116"/>
      <c r="AC38" s="117"/>
      <c r="AD38" s="116"/>
      <c r="AE38" s="118"/>
      <c r="AF38" s="119">
        <f t="shared" si="1"/>
        <v>201400000</v>
      </c>
      <c r="AG38" s="120"/>
      <c r="AH38" s="121"/>
    </row>
    <row r="39" spans="1:34" s="174" customFormat="1" x14ac:dyDescent="0.25">
      <c r="A39" s="149">
        <v>928</v>
      </c>
      <c r="B39" s="150">
        <v>44834</v>
      </c>
      <c r="C39" s="151" t="s">
        <v>9</v>
      </c>
      <c r="D39" s="152" t="s">
        <v>198</v>
      </c>
      <c r="E39" s="153">
        <v>4713000</v>
      </c>
      <c r="F39" s="154">
        <v>1571000</v>
      </c>
      <c r="G39" s="155">
        <v>211020205</v>
      </c>
      <c r="H39" s="156">
        <v>1523</v>
      </c>
      <c r="I39" s="157">
        <v>44833</v>
      </c>
      <c r="J39" s="153">
        <v>4713000</v>
      </c>
      <c r="K39" s="158" t="s">
        <v>203</v>
      </c>
      <c r="L39" s="159">
        <v>1120573169</v>
      </c>
      <c r="M39" s="151" t="s">
        <v>80</v>
      </c>
      <c r="N39" s="160" t="s">
        <v>204</v>
      </c>
      <c r="O39" s="161">
        <v>3102061432</v>
      </c>
      <c r="P39" s="162" t="s">
        <v>11</v>
      </c>
      <c r="Q39" s="163">
        <v>41214973</v>
      </c>
      <c r="R39" s="151" t="s">
        <v>52</v>
      </c>
      <c r="S39" s="151" t="s">
        <v>205</v>
      </c>
      <c r="T39" s="162" t="s">
        <v>14</v>
      </c>
      <c r="U39" s="162" t="s">
        <v>15</v>
      </c>
      <c r="V39" s="162">
        <v>3</v>
      </c>
      <c r="W39" s="164">
        <v>44835</v>
      </c>
      <c r="X39" s="165">
        <v>44926</v>
      </c>
      <c r="Y39" s="166"/>
      <c r="Z39" s="167"/>
      <c r="AA39" s="168"/>
      <c r="AB39" s="168"/>
      <c r="AC39" s="169"/>
      <c r="AD39" s="168"/>
      <c r="AE39" s="170"/>
      <c r="AF39" s="171">
        <f t="shared" si="1"/>
        <v>4713000</v>
      </c>
      <c r="AG39" s="172"/>
      <c r="AH39" s="173"/>
    </row>
    <row r="40" spans="1:34" s="174" customFormat="1" x14ac:dyDescent="0.25">
      <c r="A40" s="175">
        <v>929</v>
      </c>
      <c r="B40" s="150">
        <v>44834</v>
      </c>
      <c r="C40" s="151" t="s">
        <v>9</v>
      </c>
      <c r="D40" s="152" t="s">
        <v>198</v>
      </c>
      <c r="E40" s="153">
        <v>4713000</v>
      </c>
      <c r="F40" s="154">
        <v>1571000</v>
      </c>
      <c r="G40" s="155">
        <v>211020205</v>
      </c>
      <c r="H40" s="156">
        <v>1524</v>
      </c>
      <c r="I40" s="157">
        <v>44833</v>
      </c>
      <c r="J40" s="153">
        <v>4713000</v>
      </c>
      <c r="K40" s="158" t="s">
        <v>206</v>
      </c>
      <c r="L40" s="176">
        <v>1010069970</v>
      </c>
      <c r="M40" s="151" t="s">
        <v>80</v>
      </c>
      <c r="N40" s="177" t="s">
        <v>207</v>
      </c>
      <c r="O40" s="161">
        <v>3154141837</v>
      </c>
      <c r="P40" s="162" t="s">
        <v>11</v>
      </c>
      <c r="Q40" s="163">
        <v>41214973</v>
      </c>
      <c r="R40" s="151" t="s">
        <v>52</v>
      </c>
      <c r="S40" s="151" t="s">
        <v>205</v>
      </c>
      <c r="T40" s="162" t="s">
        <v>14</v>
      </c>
      <c r="U40" s="162" t="s">
        <v>15</v>
      </c>
      <c r="V40" s="162">
        <v>3</v>
      </c>
      <c r="W40" s="164">
        <v>44835</v>
      </c>
      <c r="X40" s="165">
        <v>44926</v>
      </c>
      <c r="Y40" s="166"/>
      <c r="Z40" s="167"/>
      <c r="AA40" s="168"/>
      <c r="AB40" s="168"/>
      <c r="AC40" s="169"/>
      <c r="AD40" s="168"/>
      <c r="AE40" s="170"/>
      <c r="AF40" s="171">
        <f t="shared" si="1"/>
        <v>4713000</v>
      </c>
      <c r="AG40" s="172"/>
      <c r="AH40" s="173"/>
    </row>
    <row r="41" spans="1:34" s="174" customFormat="1" ht="25.5" x14ac:dyDescent="0.25">
      <c r="A41" s="149">
        <v>930</v>
      </c>
      <c r="B41" s="150">
        <v>44834</v>
      </c>
      <c r="C41" s="151" t="s">
        <v>9</v>
      </c>
      <c r="D41" s="152" t="s">
        <v>198</v>
      </c>
      <c r="E41" s="153">
        <v>4713000</v>
      </c>
      <c r="F41" s="154">
        <v>1571000</v>
      </c>
      <c r="G41" s="155">
        <v>211020205</v>
      </c>
      <c r="H41" s="156">
        <v>1525</v>
      </c>
      <c r="I41" s="157">
        <v>44833</v>
      </c>
      <c r="J41" s="153">
        <v>4713000</v>
      </c>
      <c r="K41" s="178" t="s">
        <v>208</v>
      </c>
      <c r="L41" s="179">
        <v>1120564826</v>
      </c>
      <c r="M41" s="151" t="s">
        <v>80</v>
      </c>
      <c r="N41" s="177" t="s">
        <v>209</v>
      </c>
      <c r="O41" s="161">
        <v>3118418274</v>
      </c>
      <c r="P41" s="162" t="s">
        <v>11</v>
      </c>
      <c r="Q41" s="163">
        <v>41214973</v>
      </c>
      <c r="R41" s="151" t="s">
        <v>52</v>
      </c>
      <c r="S41" s="151" t="s">
        <v>205</v>
      </c>
      <c r="T41" s="162" t="s">
        <v>14</v>
      </c>
      <c r="U41" s="162" t="s">
        <v>15</v>
      </c>
      <c r="V41" s="162">
        <v>3</v>
      </c>
      <c r="W41" s="164">
        <v>44835</v>
      </c>
      <c r="X41" s="165">
        <v>44926</v>
      </c>
      <c r="Y41" s="166"/>
      <c r="Z41" s="167"/>
      <c r="AA41" s="168"/>
      <c r="AB41" s="168"/>
      <c r="AC41" s="169"/>
      <c r="AD41" s="168"/>
      <c r="AE41" s="170"/>
      <c r="AF41" s="171">
        <f t="shared" si="1"/>
        <v>4713000</v>
      </c>
      <c r="AG41" s="172"/>
      <c r="AH41" s="173"/>
    </row>
    <row r="42" spans="1:34" s="174" customFormat="1" x14ac:dyDescent="0.25">
      <c r="A42" s="149">
        <v>931</v>
      </c>
      <c r="B42" s="150">
        <v>44834</v>
      </c>
      <c r="C42" s="151" t="s">
        <v>9</v>
      </c>
      <c r="D42" s="152" t="s">
        <v>198</v>
      </c>
      <c r="E42" s="153">
        <v>4713000</v>
      </c>
      <c r="F42" s="154">
        <v>1571000</v>
      </c>
      <c r="G42" s="155">
        <v>211020205</v>
      </c>
      <c r="H42" s="156">
        <v>1526</v>
      </c>
      <c r="I42" s="157">
        <v>44833</v>
      </c>
      <c r="J42" s="153">
        <v>4713000</v>
      </c>
      <c r="K42" s="158" t="s">
        <v>210</v>
      </c>
      <c r="L42" s="179">
        <v>1120565245</v>
      </c>
      <c r="M42" s="151" t="s">
        <v>80</v>
      </c>
      <c r="N42" s="177" t="s">
        <v>211</v>
      </c>
      <c r="O42" s="161">
        <v>3208706612</v>
      </c>
      <c r="P42" s="162" t="s">
        <v>11</v>
      </c>
      <c r="Q42" s="163">
        <v>41214973</v>
      </c>
      <c r="R42" s="151" t="s">
        <v>52</v>
      </c>
      <c r="S42" s="151" t="s">
        <v>205</v>
      </c>
      <c r="T42" s="162" t="s">
        <v>14</v>
      </c>
      <c r="U42" s="162" t="s">
        <v>15</v>
      </c>
      <c r="V42" s="162">
        <v>3</v>
      </c>
      <c r="W42" s="164">
        <v>44835</v>
      </c>
      <c r="X42" s="165">
        <v>44926</v>
      </c>
      <c r="Y42" s="166"/>
      <c r="Z42" s="167"/>
      <c r="AA42" s="168"/>
      <c r="AB42" s="168"/>
      <c r="AC42" s="169"/>
      <c r="AD42" s="168"/>
      <c r="AE42" s="170"/>
      <c r="AF42" s="171">
        <f t="shared" si="1"/>
        <v>4713000</v>
      </c>
      <c r="AG42" s="172"/>
      <c r="AH42" s="173"/>
    </row>
    <row r="43" spans="1:34" s="174" customFormat="1" x14ac:dyDescent="0.25">
      <c r="A43" s="149">
        <v>932</v>
      </c>
      <c r="B43" s="150">
        <v>44834</v>
      </c>
      <c r="C43" s="151" t="s">
        <v>9</v>
      </c>
      <c r="D43" s="152" t="s">
        <v>198</v>
      </c>
      <c r="E43" s="153">
        <v>4713000</v>
      </c>
      <c r="F43" s="154">
        <v>1571000</v>
      </c>
      <c r="G43" s="155">
        <v>211020205</v>
      </c>
      <c r="H43" s="156">
        <v>1527</v>
      </c>
      <c r="I43" s="157">
        <v>44833</v>
      </c>
      <c r="J43" s="153">
        <v>4713000</v>
      </c>
      <c r="K43" s="158" t="s">
        <v>212</v>
      </c>
      <c r="L43" s="176">
        <v>41242605</v>
      </c>
      <c r="M43" s="151" t="s">
        <v>80</v>
      </c>
      <c r="N43" s="177" t="s">
        <v>213</v>
      </c>
      <c r="O43" s="161">
        <v>3152116627</v>
      </c>
      <c r="P43" s="162" t="s">
        <v>11</v>
      </c>
      <c r="Q43" s="163">
        <v>41214973</v>
      </c>
      <c r="R43" s="151" t="s">
        <v>52</v>
      </c>
      <c r="S43" s="151" t="s">
        <v>205</v>
      </c>
      <c r="T43" s="162" t="s">
        <v>14</v>
      </c>
      <c r="U43" s="162" t="s">
        <v>15</v>
      </c>
      <c r="V43" s="162">
        <v>3</v>
      </c>
      <c r="W43" s="164">
        <v>44835</v>
      </c>
      <c r="X43" s="165">
        <v>44926</v>
      </c>
      <c r="Y43" s="166"/>
      <c r="Z43" s="167"/>
      <c r="AA43" s="168"/>
      <c r="AB43" s="168"/>
      <c r="AC43" s="169"/>
      <c r="AD43" s="168"/>
      <c r="AE43" s="170"/>
      <c r="AF43" s="171">
        <f t="shared" si="1"/>
        <v>4713000</v>
      </c>
      <c r="AG43" s="172"/>
      <c r="AH43" s="173"/>
    </row>
    <row r="44" spans="1:34" s="174" customFormat="1" x14ac:dyDescent="0.25">
      <c r="A44" s="175">
        <v>933</v>
      </c>
      <c r="B44" s="150">
        <v>44834</v>
      </c>
      <c r="C44" s="151" t="s">
        <v>9</v>
      </c>
      <c r="D44" s="152" t="s">
        <v>198</v>
      </c>
      <c r="E44" s="153">
        <v>4713000</v>
      </c>
      <c r="F44" s="154">
        <v>1571000</v>
      </c>
      <c r="G44" s="155">
        <v>211020205</v>
      </c>
      <c r="H44" s="156">
        <v>1528</v>
      </c>
      <c r="I44" s="157">
        <v>44833</v>
      </c>
      <c r="J44" s="153">
        <v>4713000</v>
      </c>
      <c r="K44" s="158" t="s">
        <v>214</v>
      </c>
      <c r="L44" s="179">
        <v>1007293618</v>
      </c>
      <c r="M44" s="151" t="s">
        <v>80</v>
      </c>
      <c r="N44" s="177" t="s">
        <v>215</v>
      </c>
      <c r="O44" s="161">
        <v>3116510302</v>
      </c>
      <c r="P44" s="162" t="s">
        <v>11</v>
      </c>
      <c r="Q44" s="163">
        <v>41214973</v>
      </c>
      <c r="R44" s="151" t="s">
        <v>52</v>
      </c>
      <c r="S44" s="151" t="s">
        <v>205</v>
      </c>
      <c r="T44" s="162" t="s">
        <v>14</v>
      </c>
      <c r="U44" s="162" t="s">
        <v>15</v>
      </c>
      <c r="V44" s="162">
        <v>3</v>
      </c>
      <c r="W44" s="164">
        <v>44835</v>
      </c>
      <c r="X44" s="165">
        <v>44926</v>
      </c>
      <c r="Y44" s="166"/>
      <c r="Z44" s="167"/>
      <c r="AA44" s="168"/>
      <c r="AB44" s="168"/>
      <c r="AC44" s="169"/>
      <c r="AD44" s="168"/>
      <c r="AE44" s="170"/>
      <c r="AF44" s="171">
        <f t="shared" si="1"/>
        <v>4713000</v>
      </c>
      <c r="AG44" s="172"/>
      <c r="AH44" s="173"/>
    </row>
    <row r="45" spans="1:34" s="174" customFormat="1" ht="25.5" x14ac:dyDescent="0.25">
      <c r="A45" s="149">
        <v>934</v>
      </c>
      <c r="B45" s="150">
        <v>44834</v>
      </c>
      <c r="C45" s="151" t="s">
        <v>9</v>
      </c>
      <c r="D45" s="152" t="s">
        <v>198</v>
      </c>
      <c r="E45" s="153">
        <v>4713000</v>
      </c>
      <c r="F45" s="154">
        <v>1571000</v>
      </c>
      <c r="G45" s="155">
        <v>211020205</v>
      </c>
      <c r="H45" s="156">
        <v>1529</v>
      </c>
      <c r="I45" s="157">
        <v>44833</v>
      </c>
      <c r="J45" s="153">
        <v>4713000</v>
      </c>
      <c r="K45" s="178" t="s">
        <v>216</v>
      </c>
      <c r="L45" s="179">
        <v>1124191804</v>
      </c>
      <c r="M45" s="151" t="s">
        <v>217</v>
      </c>
      <c r="N45" s="177" t="s">
        <v>218</v>
      </c>
      <c r="O45" s="161">
        <v>3125846336</v>
      </c>
      <c r="P45" s="162" t="s">
        <v>11</v>
      </c>
      <c r="Q45" s="163">
        <v>41214973</v>
      </c>
      <c r="R45" s="151" t="s">
        <v>52</v>
      </c>
      <c r="S45" s="151" t="s">
        <v>205</v>
      </c>
      <c r="T45" s="162" t="s">
        <v>14</v>
      </c>
      <c r="U45" s="162" t="s">
        <v>15</v>
      </c>
      <c r="V45" s="162">
        <v>3</v>
      </c>
      <c r="W45" s="164">
        <v>44835</v>
      </c>
      <c r="X45" s="165">
        <v>44926</v>
      </c>
      <c r="Y45" s="166"/>
      <c r="Z45" s="167"/>
      <c r="AA45" s="168"/>
      <c r="AB45" s="168"/>
      <c r="AC45" s="169"/>
      <c r="AD45" s="168"/>
      <c r="AE45" s="170"/>
      <c r="AF45" s="171">
        <f t="shared" si="1"/>
        <v>4713000</v>
      </c>
      <c r="AG45" s="172"/>
      <c r="AH45" s="173"/>
    </row>
    <row r="46" spans="1:34" s="174" customFormat="1" ht="25.5" x14ac:dyDescent="0.25">
      <c r="A46" s="149">
        <v>935</v>
      </c>
      <c r="B46" s="150">
        <v>44834</v>
      </c>
      <c r="C46" s="151" t="s">
        <v>9</v>
      </c>
      <c r="D46" s="152" t="s">
        <v>198</v>
      </c>
      <c r="E46" s="153">
        <v>4713000</v>
      </c>
      <c r="F46" s="154">
        <v>1571000</v>
      </c>
      <c r="G46" s="155">
        <v>211020205</v>
      </c>
      <c r="H46" s="156">
        <v>1530</v>
      </c>
      <c r="I46" s="157">
        <v>44833</v>
      </c>
      <c r="J46" s="153">
        <v>4713000</v>
      </c>
      <c r="K46" s="178" t="s">
        <v>219</v>
      </c>
      <c r="L46" s="179">
        <v>1120559334</v>
      </c>
      <c r="M46" s="151" t="s">
        <v>80</v>
      </c>
      <c r="N46" s="177" t="s">
        <v>220</v>
      </c>
      <c r="O46" s="161">
        <v>3163890713</v>
      </c>
      <c r="P46" s="162" t="s">
        <v>11</v>
      </c>
      <c r="Q46" s="163">
        <v>41214973</v>
      </c>
      <c r="R46" s="151" t="s">
        <v>52</v>
      </c>
      <c r="S46" s="151" t="s">
        <v>205</v>
      </c>
      <c r="T46" s="162" t="s">
        <v>14</v>
      </c>
      <c r="U46" s="162" t="s">
        <v>15</v>
      </c>
      <c r="V46" s="162">
        <v>3</v>
      </c>
      <c r="W46" s="164">
        <v>44835</v>
      </c>
      <c r="X46" s="165">
        <v>44926</v>
      </c>
      <c r="Y46" s="166"/>
      <c r="Z46" s="167"/>
      <c r="AA46" s="168"/>
      <c r="AB46" s="168"/>
      <c r="AC46" s="169"/>
      <c r="AD46" s="168"/>
      <c r="AE46" s="170"/>
      <c r="AF46" s="171">
        <f t="shared" si="1"/>
        <v>4713000</v>
      </c>
      <c r="AG46" s="172"/>
      <c r="AH46" s="173"/>
    </row>
    <row r="47" spans="1:34" s="174" customFormat="1" x14ac:dyDescent="0.25">
      <c r="A47" s="149">
        <v>936</v>
      </c>
      <c r="B47" s="150">
        <v>44834</v>
      </c>
      <c r="C47" s="151" t="s">
        <v>9</v>
      </c>
      <c r="D47" s="152" t="s">
        <v>198</v>
      </c>
      <c r="E47" s="153">
        <v>4713000</v>
      </c>
      <c r="F47" s="154">
        <v>1571000</v>
      </c>
      <c r="G47" s="155">
        <v>211020205</v>
      </c>
      <c r="H47" s="156">
        <v>1531</v>
      </c>
      <c r="I47" s="157">
        <v>44833</v>
      </c>
      <c r="J47" s="153">
        <v>4713000</v>
      </c>
      <c r="K47" s="158" t="s">
        <v>221</v>
      </c>
      <c r="L47" s="159">
        <v>1120569287</v>
      </c>
      <c r="M47" s="151" t="s">
        <v>80</v>
      </c>
      <c r="N47" s="177" t="s">
        <v>222</v>
      </c>
      <c r="O47" s="161">
        <v>3202417062</v>
      </c>
      <c r="P47" s="162" t="s">
        <v>11</v>
      </c>
      <c r="Q47" s="163">
        <v>41214973</v>
      </c>
      <c r="R47" s="151" t="s">
        <v>52</v>
      </c>
      <c r="S47" s="151" t="s">
        <v>205</v>
      </c>
      <c r="T47" s="162" t="s">
        <v>14</v>
      </c>
      <c r="U47" s="162" t="s">
        <v>15</v>
      </c>
      <c r="V47" s="162">
        <v>3</v>
      </c>
      <c r="W47" s="164">
        <v>44835</v>
      </c>
      <c r="X47" s="165">
        <v>44926</v>
      </c>
      <c r="Y47" s="166"/>
      <c r="Z47" s="167"/>
      <c r="AA47" s="168"/>
      <c r="AB47" s="168"/>
      <c r="AC47" s="169"/>
      <c r="AD47" s="168"/>
      <c r="AE47" s="170"/>
      <c r="AF47" s="171">
        <f t="shared" si="1"/>
        <v>4713000</v>
      </c>
      <c r="AG47" s="172"/>
      <c r="AH47" s="173"/>
    </row>
    <row r="48" spans="1:34" s="174" customFormat="1" x14ac:dyDescent="0.25">
      <c r="A48" s="175">
        <v>937</v>
      </c>
      <c r="B48" s="150">
        <v>44834</v>
      </c>
      <c r="C48" s="151" t="s">
        <v>9</v>
      </c>
      <c r="D48" s="152" t="s">
        <v>198</v>
      </c>
      <c r="E48" s="153">
        <v>4713000</v>
      </c>
      <c r="F48" s="154">
        <v>1571000</v>
      </c>
      <c r="G48" s="155">
        <v>211020205</v>
      </c>
      <c r="H48" s="156">
        <v>1532</v>
      </c>
      <c r="I48" s="157">
        <v>44833</v>
      </c>
      <c r="J48" s="153">
        <v>4713000</v>
      </c>
      <c r="K48" s="158" t="s">
        <v>223</v>
      </c>
      <c r="L48" s="176">
        <v>1126455981</v>
      </c>
      <c r="M48" s="151" t="s">
        <v>224</v>
      </c>
      <c r="N48" s="160" t="s">
        <v>225</v>
      </c>
      <c r="O48" s="161">
        <v>3123813177</v>
      </c>
      <c r="P48" s="162" t="s">
        <v>11</v>
      </c>
      <c r="Q48" s="163">
        <v>41214973</v>
      </c>
      <c r="R48" s="151" t="s">
        <v>52</v>
      </c>
      <c r="S48" s="151" t="s">
        <v>205</v>
      </c>
      <c r="T48" s="162" t="s">
        <v>14</v>
      </c>
      <c r="U48" s="162" t="s">
        <v>15</v>
      </c>
      <c r="V48" s="162">
        <v>3</v>
      </c>
      <c r="W48" s="164">
        <v>44835</v>
      </c>
      <c r="X48" s="165">
        <v>44926</v>
      </c>
      <c r="Y48" s="166"/>
      <c r="Z48" s="167"/>
      <c r="AA48" s="168"/>
      <c r="AB48" s="168"/>
      <c r="AC48" s="169"/>
      <c r="AD48" s="168"/>
      <c r="AE48" s="170"/>
      <c r="AF48" s="171">
        <f t="shared" si="1"/>
        <v>4713000</v>
      </c>
      <c r="AG48" s="172"/>
      <c r="AH48" s="173"/>
    </row>
    <row r="49" spans="1:34" s="174" customFormat="1" x14ac:dyDescent="0.25">
      <c r="A49" s="149">
        <v>938</v>
      </c>
      <c r="B49" s="150">
        <v>44834</v>
      </c>
      <c r="C49" s="151" t="s">
        <v>9</v>
      </c>
      <c r="D49" s="152" t="s">
        <v>198</v>
      </c>
      <c r="E49" s="153">
        <v>4713000</v>
      </c>
      <c r="F49" s="154">
        <v>1571000</v>
      </c>
      <c r="G49" s="155">
        <v>211020205</v>
      </c>
      <c r="H49" s="156">
        <v>1533</v>
      </c>
      <c r="I49" s="157">
        <v>44833</v>
      </c>
      <c r="J49" s="153">
        <v>4713000</v>
      </c>
      <c r="K49" s="158" t="s">
        <v>226</v>
      </c>
      <c r="L49" s="159">
        <v>1120577854</v>
      </c>
      <c r="M49" s="151" t="s">
        <v>80</v>
      </c>
      <c r="N49" s="177" t="s">
        <v>227</v>
      </c>
      <c r="O49" s="161">
        <v>3142992220</v>
      </c>
      <c r="P49" s="162" t="s">
        <v>11</v>
      </c>
      <c r="Q49" s="163">
        <v>41214973</v>
      </c>
      <c r="R49" s="151" t="s">
        <v>52</v>
      </c>
      <c r="S49" s="151" t="s">
        <v>205</v>
      </c>
      <c r="T49" s="162" t="s">
        <v>14</v>
      </c>
      <c r="U49" s="162" t="s">
        <v>15</v>
      </c>
      <c r="V49" s="162">
        <v>3</v>
      </c>
      <c r="W49" s="164">
        <v>44835</v>
      </c>
      <c r="X49" s="165">
        <v>44926</v>
      </c>
      <c r="Y49" s="166"/>
      <c r="Z49" s="167"/>
      <c r="AA49" s="168"/>
      <c r="AB49" s="168"/>
      <c r="AC49" s="169"/>
      <c r="AD49" s="168"/>
      <c r="AE49" s="170"/>
      <c r="AF49" s="171">
        <f t="shared" si="1"/>
        <v>4713000</v>
      </c>
      <c r="AG49" s="172"/>
      <c r="AH49" s="173"/>
    </row>
    <row r="50" spans="1:34" s="174" customFormat="1" x14ac:dyDescent="0.25">
      <c r="A50" s="149">
        <v>939</v>
      </c>
      <c r="B50" s="150">
        <v>44834</v>
      </c>
      <c r="C50" s="151" t="s">
        <v>9</v>
      </c>
      <c r="D50" s="152" t="s">
        <v>198</v>
      </c>
      <c r="E50" s="153">
        <v>4713000</v>
      </c>
      <c r="F50" s="154">
        <v>1571000</v>
      </c>
      <c r="G50" s="155">
        <v>211020205</v>
      </c>
      <c r="H50" s="156">
        <v>1534</v>
      </c>
      <c r="I50" s="157">
        <v>44833</v>
      </c>
      <c r="J50" s="153">
        <v>4713000</v>
      </c>
      <c r="K50" s="158" t="s">
        <v>228</v>
      </c>
      <c r="L50" s="179">
        <v>1006700639</v>
      </c>
      <c r="M50" s="151" t="s">
        <v>80</v>
      </c>
      <c r="N50" s="177" t="s">
        <v>229</v>
      </c>
      <c r="O50" s="161">
        <v>3118999108</v>
      </c>
      <c r="P50" s="162" t="s">
        <v>11</v>
      </c>
      <c r="Q50" s="163">
        <v>41214973</v>
      </c>
      <c r="R50" s="151" t="s">
        <v>52</v>
      </c>
      <c r="S50" s="151" t="s">
        <v>205</v>
      </c>
      <c r="T50" s="162" t="s">
        <v>14</v>
      </c>
      <c r="U50" s="162" t="s">
        <v>15</v>
      </c>
      <c r="V50" s="162">
        <v>3</v>
      </c>
      <c r="W50" s="164">
        <v>44835</v>
      </c>
      <c r="X50" s="165">
        <v>44926</v>
      </c>
      <c r="Y50" s="166"/>
      <c r="Z50" s="167"/>
      <c r="AA50" s="168"/>
      <c r="AB50" s="168"/>
      <c r="AC50" s="169"/>
      <c r="AD50" s="168"/>
      <c r="AE50" s="170"/>
      <c r="AF50" s="171">
        <f t="shared" si="1"/>
        <v>4713000</v>
      </c>
      <c r="AG50" s="172"/>
      <c r="AH50" s="173"/>
    </row>
    <row r="51" spans="1:34" s="174" customFormat="1" x14ac:dyDescent="0.25">
      <c r="A51" s="149">
        <v>940</v>
      </c>
      <c r="B51" s="150">
        <v>44834</v>
      </c>
      <c r="C51" s="151" t="s">
        <v>9</v>
      </c>
      <c r="D51" s="152" t="s">
        <v>198</v>
      </c>
      <c r="E51" s="153">
        <v>4713000</v>
      </c>
      <c r="F51" s="154">
        <f>E51/3</f>
        <v>1571000</v>
      </c>
      <c r="G51" s="155">
        <v>211020205</v>
      </c>
      <c r="H51" s="156">
        <v>1535</v>
      </c>
      <c r="I51" s="157">
        <v>44833</v>
      </c>
      <c r="J51" s="153">
        <v>4713000</v>
      </c>
      <c r="K51" s="158" t="s">
        <v>230</v>
      </c>
      <c r="L51" s="159">
        <v>1006811950</v>
      </c>
      <c r="M51" s="151" t="s">
        <v>80</v>
      </c>
      <c r="N51" s="177" t="s">
        <v>231</v>
      </c>
      <c r="O51" s="161">
        <v>3183423831</v>
      </c>
      <c r="P51" s="162" t="s">
        <v>11</v>
      </c>
      <c r="Q51" s="163">
        <v>41214973</v>
      </c>
      <c r="R51" s="151" t="s">
        <v>52</v>
      </c>
      <c r="S51" s="151" t="s">
        <v>205</v>
      </c>
      <c r="T51" s="162" t="s">
        <v>14</v>
      </c>
      <c r="U51" s="162" t="s">
        <v>15</v>
      </c>
      <c r="V51" s="162">
        <v>3</v>
      </c>
      <c r="W51" s="164">
        <v>44835</v>
      </c>
      <c r="X51" s="165">
        <v>44926</v>
      </c>
      <c r="Y51" s="166"/>
      <c r="Z51" s="167"/>
      <c r="AA51" s="168"/>
      <c r="AB51" s="168"/>
      <c r="AC51" s="169"/>
      <c r="AD51" s="168"/>
      <c r="AE51" s="170"/>
      <c r="AF51" s="171">
        <f t="shared" si="1"/>
        <v>4713000</v>
      </c>
      <c r="AG51" s="172"/>
      <c r="AH51" s="173"/>
    </row>
    <row r="319" spans="1:32" x14ac:dyDescent="0.25">
      <c r="A319" s="44"/>
      <c r="C319" s="46">
        <v>0</v>
      </c>
      <c r="Q319" s="44"/>
      <c r="AA319" s="57"/>
      <c r="AB319" s="57"/>
      <c r="AD319" s="57"/>
      <c r="AE319" s="55"/>
      <c r="AF319" s="59"/>
    </row>
  </sheetData>
  <autoFilter ref="A1:AL51"/>
  <hyperlinks>
    <hyperlink ref="N3" r:id="rId1"/>
    <hyperlink ref="N4" r:id="rId2"/>
    <hyperlink ref="N5" r:id="rId3"/>
    <hyperlink ref="N7" r:id="rId4"/>
    <hyperlink ref="N6" r:id="rId5"/>
    <hyperlink ref="N8" r:id="rId6"/>
    <hyperlink ref="N9" r:id="rId7"/>
    <hyperlink ref="N10" r:id="rId8"/>
    <hyperlink ref="N11" r:id="rId9"/>
    <hyperlink ref="N12" r:id="rId10"/>
    <hyperlink ref="N13" r:id="rId11"/>
    <hyperlink ref="N14" r:id="rId12"/>
    <hyperlink ref="N15" r:id="rId13"/>
    <hyperlink ref="N16" r:id="rId14"/>
    <hyperlink ref="N18" r:id="rId15"/>
    <hyperlink ref="N17" r:id="rId16"/>
    <hyperlink ref="N19" r:id="rId17"/>
    <hyperlink ref="N20" r:id="rId18"/>
    <hyperlink ref="N21" r:id="rId19"/>
    <hyperlink ref="N22" r:id="rId20"/>
    <hyperlink ref="N23" r:id="rId21"/>
    <hyperlink ref="N24" r:id="rId22"/>
    <hyperlink ref="N25" r:id="rId23"/>
    <hyperlink ref="N26" r:id="rId24"/>
    <hyperlink ref="N27" r:id="rId25"/>
    <hyperlink ref="N28" r:id="rId26"/>
    <hyperlink ref="N29" r:id="rId27"/>
    <hyperlink ref="N30" r:id="rId28"/>
    <hyperlink ref="N32" r:id="rId29"/>
    <hyperlink ref="N31" r:id="rId30"/>
    <hyperlink ref="N33" r:id="rId31"/>
    <hyperlink ref="N34" r:id="rId32"/>
    <hyperlink ref="N35" r:id="rId33"/>
    <hyperlink ref="N36" r:id="rId34"/>
    <hyperlink ref="N37" r:id="rId35"/>
    <hyperlink ref="N38" r:id="rId36"/>
    <hyperlink ref="N39" r:id="rId37"/>
    <hyperlink ref="N40" r:id="rId38"/>
    <hyperlink ref="N41" r:id="rId39"/>
    <hyperlink ref="N43" r:id="rId40"/>
    <hyperlink ref="N44" r:id="rId41"/>
    <hyperlink ref="N45" r:id="rId42"/>
    <hyperlink ref="N46" r:id="rId43"/>
    <hyperlink ref="N47" r:id="rId44"/>
    <hyperlink ref="N48" r:id="rId45"/>
    <hyperlink ref="N49" r:id="rId46"/>
    <hyperlink ref="N50" r:id="rId47"/>
    <hyperlink ref="N51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7"/>
  <sheetViews>
    <sheetView workbookViewId="0">
      <selection activeCell="E8" sqref="E8"/>
    </sheetView>
  </sheetViews>
  <sheetFormatPr baseColWidth="10" defaultRowHeight="15" x14ac:dyDescent="0.25"/>
  <cols>
    <col min="1" max="2" width="2.7109375" customWidth="1"/>
    <col min="4" max="4" width="58.28515625" bestFit="1" customWidth="1"/>
    <col min="5" max="5" width="20.7109375" customWidth="1"/>
  </cols>
  <sheetData>
    <row r="1" spans="3:7" x14ac:dyDescent="0.25">
      <c r="C1" s="180" t="s">
        <v>143</v>
      </c>
      <c r="D1" s="180"/>
      <c r="F1" s="87"/>
      <c r="G1" s="87"/>
    </row>
    <row r="2" spans="3:7" x14ac:dyDescent="0.25">
      <c r="C2" s="86" t="s">
        <v>141</v>
      </c>
      <c r="D2" s="85" t="s">
        <v>142</v>
      </c>
    </row>
    <row r="3" spans="3:7" x14ac:dyDescent="0.25">
      <c r="C3">
        <v>6910</v>
      </c>
      <c r="D3" t="s">
        <v>140</v>
      </c>
      <c r="E3" t="s">
        <v>152</v>
      </c>
    </row>
    <row r="4" spans="3:7" x14ac:dyDescent="0.25">
      <c r="C4">
        <v>8211</v>
      </c>
      <c r="D4" t="s">
        <v>144</v>
      </c>
      <c r="E4" t="s">
        <v>149</v>
      </c>
    </row>
    <row r="5" spans="3:7" x14ac:dyDescent="0.25">
      <c r="C5">
        <v>7490</v>
      </c>
      <c r="D5" t="s">
        <v>145</v>
      </c>
      <c r="E5" t="s">
        <v>150</v>
      </c>
    </row>
    <row r="6" spans="3:7" x14ac:dyDescent="0.25">
      <c r="C6" s="88">
        <v>5320</v>
      </c>
      <c r="D6" s="88" t="s">
        <v>146</v>
      </c>
      <c r="E6" t="s">
        <v>151</v>
      </c>
    </row>
    <row r="7" spans="3:7" x14ac:dyDescent="0.25">
      <c r="C7">
        <v>1084</v>
      </c>
      <c r="D7" t="s">
        <v>147</v>
      </c>
      <c r="E7" t="s">
        <v>148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CONTRATACION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cp:lastPrinted>2022-05-16T17:49:24Z</cp:lastPrinted>
  <dcterms:created xsi:type="dcterms:W3CDTF">2018-12-29T17:34:30Z</dcterms:created>
  <dcterms:modified xsi:type="dcterms:W3CDTF">2022-10-03T21:17:55Z</dcterms:modified>
</cp:coreProperties>
</file>