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JURIDICA\Desktop\INFORMES LILIANA\CONTRATACION MENSUAL - GOBIERNO EN LINEA\VIGENCIA 2022\"/>
    </mc:Choice>
  </mc:AlternateContent>
  <xr:revisionPtr revIDLastSave="0" documentId="8_{AA8A4522-0A4B-47E9-86D4-8E1310B5ACBB}" xr6:coauthVersionLast="47" xr6:coauthVersionMax="47" xr10:uidLastSave="{00000000-0000-0000-0000-000000000000}"/>
  <bookViews>
    <workbookView xWindow="-120" yWindow="-120" windowWidth="29040" windowHeight="15840" xr2:uid="{443DC49A-12DA-4D61-BD32-05F94D58771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22" i="1" l="1"/>
  <c r="AF21" i="1"/>
  <c r="AF20" i="1"/>
  <c r="F20" i="1"/>
  <c r="AF19" i="1"/>
  <c r="AJ18" i="1"/>
  <c r="AJ20" i="1" s="1"/>
  <c r="AJ22" i="1" s="1"/>
  <c r="AF18" i="1"/>
  <c r="AF17" i="1"/>
  <c r="AF16" i="1"/>
  <c r="AF15" i="1"/>
  <c r="F15" i="1"/>
  <c r="AF14" i="1"/>
  <c r="AF13" i="1"/>
  <c r="AF12" i="1"/>
  <c r="J12" i="1"/>
  <c r="AF11" i="1"/>
  <c r="AF10" i="1"/>
  <c r="AF9" i="1"/>
  <c r="AF8" i="1"/>
  <c r="AF7" i="1"/>
  <c r="AF6" i="1"/>
  <c r="AF5" i="1"/>
  <c r="AF4" i="1"/>
  <c r="AF3" i="1"/>
</calcChain>
</file>

<file path=xl/sharedStrings.xml><?xml version="1.0" encoding="utf-8"?>
<sst xmlns="http://schemas.openxmlformats.org/spreadsheetml/2006/main" count="249" uniqueCount="137">
  <si>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</si>
  <si>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</si>
  <si>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</si>
  <si>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</si>
  <si>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</si>
  <si>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</si>
  <si>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</si>
  <si>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</si>
  <si>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</si>
  <si>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</si>
  <si>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</si>
  <si>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</si>
  <si>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</si>
  <si>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</si>
  <si>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</si>
  <si>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</si>
  <si>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</si>
  <si>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</si>
  <si>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</si>
  <si>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</si>
  <si>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</si>
  <si>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</si>
  <si>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</si>
  <si>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</si>
  <si>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</si>
  <si>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</si>
  <si>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</si>
  <si>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</si>
  <si>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</si>
  <si>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</si>
  <si>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</si>
  <si>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</si>
  <si>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</si>
  <si>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</si>
  <si>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</si>
  <si>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NATURAL</t>
  </si>
  <si>
    <t>OVEIDA PARRA NOVOA</t>
  </si>
  <si>
    <t>GERENCIA</t>
  </si>
  <si>
    <t>INTERNO</t>
  </si>
  <si>
    <t>MES</t>
  </si>
  <si>
    <t>TERMINACION ANTICIPADA</t>
  </si>
  <si>
    <t>SAN JOSE DEL GUAVIARE</t>
  </si>
  <si>
    <t>ROSA EMILIANA MELO LOAIZA</t>
  </si>
  <si>
    <t>PRESTACION DE SERVICIOS COMO AUXILIAR ADMINISTRATIVO PARA LA ESE HOSPITAL SAN JOSE DEL GUAVIARE</t>
  </si>
  <si>
    <t xml:space="preserve">San José del Guaviare </t>
  </si>
  <si>
    <t>PRESTACION DE SERVICIOS PARA REALIZAR ACTIVIDADES DE ASEO Y DESINFECCION EN LAS AREAS ASISTENCIALES Y ADMINISTRATIVAS EN LA ESE HOSPITAL SAN JOSE DEL GUAVIARE</t>
  </si>
  <si>
    <t>VILLAVICENCIO</t>
  </si>
  <si>
    <t>BOGOTA D.C</t>
  </si>
  <si>
    <t>GESTION DEL TALENTO HUMANO</t>
  </si>
  <si>
    <t>EL RETORNO</t>
  </si>
  <si>
    <t>PRESTACION DE SERVICIOS PROFESIONALES COMO MEDICO GENERAL PARA LA ESE HOSPITAL SAN JOSE DEL GUAVIARE</t>
  </si>
  <si>
    <t>JHON JAIME CHAPARRO GOMEZ</t>
  </si>
  <si>
    <t>MANI</t>
  </si>
  <si>
    <t>jhonchaparrog21@hotmail.com</t>
  </si>
  <si>
    <t>ANLLY CATERIN HERNANDEZ CASTILLO</t>
  </si>
  <si>
    <t>COORDINACIÓN MEDICA</t>
  </si>
  <si>
    <t>LUIS ANGEL ROMERO PARDO</t>
  </si>
  <si>
    <t>PRESTACION DE SERVICIOS COMO AUXILIAR DE ENFERMERIA PARA LA ESE HOSPITAL SAN JOSE DEL GUAVIARE</t>
  </si>
  <si>
    <t>GABRIEL GILBERTO CARDENAS BEJARANO</t>
  </si>
  <si>
    <t>ENFERMERIA</t>
  </si>
  <si>
    <t xml:space="preserve">liyari123@hotmail.com </t>
  </si>
  <si>
    <t>PRESTACION DE SERVICIOS PROFESIONALES EN ENFERMERIA PARA LA ESE HOSPITAL SAN JOSE DEL GUAVIARE</t>
  </si>
  <si>
    <t>PRESTACION DE SERVICIOS COMO TECNICO ADMINISTRATIVO PARA LA ESE HOSPITAL SAN JOSE DEL GUAVIARE</t>
  </si>
  <si>
    <t>SERVICIO</t>
  </si>
  <si>
    <t>JURIDICA</t>
  </si>
  <si>
    <t>DIAS</t>
  </si>
  <si>
    <t>SUBGERENCIA DE GESTION DE SERVICIOS DE SALUD</t>
  </si>
  <si>
    <t>NIT</t>
  </si>
  <si>
    <t>ALEXANDRA BONILLA PEREZ</t>
  </si>
  <si>
    <t>LABORATORIO CLINICO</t>
  </si>
  <si>
    <t>PRESTACION DE SERVICIOS PROFESIONALES COMO BACTERIOLOGA PARALA ESE HOSPITAL SAN JOSE DEL GUAVIARE</t>
  </si>
  <si>
    <t>CONSULTA EXTERNA</t>
  </si>
  <si>
    <t>YEFERSON ROPERO CANO</t>
  </si>
  <si>
    <t>jeferrc@gmail.com</t>
  </si>
  <si>
    <t>YENCY AURORA RICO</t>
  </si>
  <si>
    <t>CONTABILIDAD</t>
  </si>
  <si>
    <t>MIGUEL ANGEL CERON MOLINA</t>
  </si>
  <si>
    <t>MONTERREY</t>
  </si>
  <si>
    <t>ALMACEN Y SUMINISTROS</t>
  </si>
  <si>
    <t>MANTENIMIENTO</t>
  </si>
  <si>
    <t>CARLOS ALEJANDRO VILLEGAS QUINTERO</t>
  </si>
  <si>
    <t>avillegas,164@gmail.com</t>
  </si>
  <si>
    <t>JOSE ORLANDO LOPEZ ARENAS</t>
  </si>
  <si>
    <t>SERVICIOS GENERALES</t>
  </si>
  <si>
    <t>213010101/213020101</t>
  </si>
  <si>
    <t xml:space="preserve">PRESTACION DE SERVICIOS COMO ASESORA JURIDICA EXTERNA PARA LA ESE HOSPITAL SAN JOSE DEL GUAVIARE </t>
  </si>
  <si>
    <t>HAIDY CAROLINA OSPINA VALENCIA</t>
  </si>
  <si>
    <t>carolina.ospina1407@gmail.com</t>
  </si>
  <si>
    <t>COMPRAVENTA</t>
  </si>
  <si>
    <t>RUTH JAEL SANCHEZ CARDENAS</t>
  </si>
  <si>
    <t>13jaelsanchez@gmail.com</t>
  </si>
  <si>
    <t>YOLANDA ROA GARZON</t>
  </si>
  <si>
    <t>yoru2925@gmail.com</t>
  </si>
  <si>
    <t>LAURA NATALIA CASTAÑEDA RESTREPO</t>
  </si>
  <si>
    <t>lauracastañeda636@gmail.com</t>
  </si>
  <si>
    <t xml:space="preserve">COMPRAVENTA DE DIGITALIZADORES FLAT PANEL Y PANTALLAS DE GRADO MEDICO PARA EL PROCESAMIENTO Y DIAGNOSTICO DE LAS IMÁGENES RARIOLOGICAS PARA LA ESE HOSPITAL SAN JOSE DEL GUAVIARE </t>
  </si>
  <si>
    <t>INTELNET MEDICA SAS</t>
  </si>
  <si>
    <t>800204547-5</t>
  </si>
  <si>
    <t>administracion@intelnetmedica.com</t>
  </si>
  <si>
    <t>ROSA EMILIANA MELO LOAIZA, MIGUEL ANGEL CERON MOLINA, EDITH MILENA ALVAREZ ORJUELA</t>
  </si>
  <si>
    <t>SUBGERENCIA ADMINISTRATIVA, SUGERENCIA DE SALUD E IMAGENOLOGIA</t>
  </si>
  <si>
    <t xml:space="preserve">SERVICIO DE MANTENIIENTO Y RECARGA DE TONER PARA LA ESE HOSPITAL San José del Guaviare </t>
  </si>
  <si>
    <t>FUNDACION PARA EL DESARROLLO INTEGRAL AGROPECUARIO Y AMBIENTAL DE LA ORINOQUIA</t>
  </si>
  <si>
    <t>900832873-8</t>
  </si>
  <si>
    <t>fundacionorinoquia@oetlook</t>
  </si>
  <si>
    <t>JORGE LIYEN TORRES LOPEZ</t>
  </si>
  <si>
    <t>liyen-1990@hotmail.com</t>
  </si>
  <si>
    <t>13/5/202022</t>
  </si>
  <si>
    <t>LAURA PAOLA PINTO PEREZ</t>
  </si>
  <si>
    <t>FONSECA</t>
  </si>
  <si>
    <t>MARIA ISABEL RODRIGUEZ CASTRO</t>
  </si>
  <si>
    <t>mariaisabelrodriguezcastro97@gmail.com</t>
  </si>
  <si>
    <t>ANA ELVIA HIDALGO URREGO</t>
  </si>
  <si>
    <t>hidalgomarin3@gmail.com</t>
  </si>
  <si>
    <t>luis.romeropa@campusucc.edu.co</t>
  </si>
  <si>
    <t>LOSGISTICA</t>
  </si>
  <si>
    <t>LOGISTICA PAR LA CELEBRACION DEL DIA DE LA ENFERMERIA, DEL MEDICO Y OTRAS PROFESIONES DE LA ESE HOSPITAL SAN JOSE DEL GUAVIARE</t>
  </si>
  <si>
    <t>CRISTHIAN ORLANDO RAMIREZ GRACIA</t>
  </si>
  <si>
    <t>magicityguaviare@gmail.com</t>
  </si>
  <si>
    <t>19/20/2022</t>
  </si>
  <si>
    <t>SILVIA ELENA ALVAREZ ECHAVARRIA</t>
  </si>
  <si>
    <t>silviaelenalvarez@gmail.com</t>
  </si>
  <si>
    <t>ANDRES EDUARDO DIAZ TORRES</t>
  </si>
  <si>
    <t>andresdiaz33@hotmail.com</t>
  </si>
  <si>
    <t>MADAY CAMILA QUEVEDO CASTRILLON</t>
  </si>
  <si>
    <t>TUNJA</t>
  </si>
  <si>
    <t>mcquevedo52@gmail.com</t>
  </si>
  <si>
    <t>PRESTACION DE SERVICIOS ESPECIALIZADOS EN MEDICINA DE URGENCIAS PARA LA ESE HOSPITAL SAN JOSE DEL GUAVIARE</t>
  </si>
  <si>
    <t>CARLOS ALBERTO CEDIEL MAHECHA</t>
  </si>
  <si>
    <t>carvedim@hotmail.com</t>
  </si>
  <si>
    <t>PRESTACION DE SERVICIOS COMO AUXILIAR DE ENFERMERIA</t>
  </si>
  <si>
    <t>KELLY JOHANA MINA GONZALEZ</t>
  </si>
  <si>
    <t>keligonzales10rcAgmail.com</t>
  </si>
  <si>
    <t>MANTENIMIENTO PREVENTIVO Y CORRECTIVO Y STOCK DE REPUESTOS PARA LAS PLANTAS DE GENERACIÓN ELÉCTRICA DE MARCA: PERKINS DE 500 KVA (AF: 0879), PLANTA DE GENERACIÓN ELÉCTRICA DE MARCA: PERKINS DE 281,25 KVA (AF: 0978), ASI COMO LA SUBESTACIÓN ELECTRICA, QUE HACE PARTE DEL SISTEMA ELÉCTRICO DE LA E.S.E HOSPITAL SAN JOSÉ DEL GUAVIARE</t>
  </si>
  <si>
    <t>CV INGENIERIA ELECTROEMCANICA SAS</t>
  </si>
  <si>
    <t>900528474-1</t>
  </si>
  <si>
    <t>GIRARDOT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</si>
</sst>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9"/>
      <color rgb="FF605E5C"/>
      <name val="Segoe UI"/>
      <family val="2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/>
  </cellStyleXfs>
  <cellXfs count="95"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3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left" vertical="center"/>
    </xf>
    <xf numFmtId="3" fontId="11" fillId="0" borderId="1" xfId="2" applyNumberFormat="1" applyFont="1" applyFill="1" applyBorder="1" applyAlignment="1">
      <alignment horizontal="right" vertical="center" wrapText="1"/>
    </xf>
    <xf numFmtId="3" fontId="14" fillId="0" borderId="1" xfId="2" applyNumberFormat="1" applyFont="1" applyFill="1" applyBorder="1" applyAlignment="1">
      <alignment horizontal="right" vertical="center" wrapText="1"/>
    </xf>
    <xf numFmtId="1" fontId="15" fillId="0" borderId="1" xfId="2" applyNumberFormat="1" applyFont="1" applyFill="1" applyBorder="1" applyAlignment="1">
      <alignment horizontal="right" vertical="center"/>
    </xf>
    <xf numFmtId="1" fontId="11" fillId="0" borderId="1" xfId="0" applyNumberFormat="1" applyFont="1" applyBorder="1" applyAlignment="1">
      <alignment horizontal="center" vertical="center"/>
    </xf>
    <xf numFmtId="14" fontId="14" fillId="0" borderId="1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left" vertical="center"/>
    </xf>
    <xf numFmtId="3" fontId="12" fillId="0" borderId="2" xfId="1" applyNumberFormat="1" applyFont="1" applyFill="1" applyBorder="1" applyAlignment="1">
      <alignment horizontal="right" vertical="center"/>
    </xf>
    <xf numFmtId="3" fontId="16" fillId="0" borderId="1" xfId="3" applyNumberFormat="1" applyFont="1" applyFill="1" applyBorder="1" applyAlignment="1">
      <alignment horizontal="left" vertical="center"/>
    </xf>
    <xf numFmtId="1" fontId="13" fillId="0" borderId="1" xfId="0" applyNumberFormat="1" applyFont="1" applyBorder="1" applyAlignment="1">
      <alignment horizontal="right" vertical="center"/>
    </xf>
    <xf numFmtId="3" fontId="13" fillId="0" borderId="2" xfId="2" applyNumberFormat="1" applyFont="1" applyFill="1" applyBorder="1" applyAlignment="1">
      <alignment horizontal="right" vertical="center"/>
    </xf>
    <xf numFmtId="3" fontId="13" fillId="0" borderId="2" xfId="0" applyNumberFormat="1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center" vertical="center"/>
    </xf>
    <xf numFmtId="164" fontId="11" fillId="0" borderId="2" xfId="1" applyNumberFormat="1" applyFont="1" applyFill="1" applyBorder="1" applyAlignment="1">
      <alignment horizontal="right" vertical="center"/>
    </xf>
    <xf numFmtId="3" fontId="4" fillId="0" borderId="0" xfId="2" applyNumberFormat="1" applyFont="1" applyFill="1" applyAlignment="1">
      <alignment horizontal="left" vertical="center"/>
    </xf>
    <xf numFmtId="3" fontId="13" fillId="0" borderId="0" xfId="0" applyNumberFormat="1" applyFont="1" applyAlignment="1">
      <alignment horizontal="center" vertical="center"/>
    </xf>
    <xf numFmtId="3" fontId="11" fillId="0" borderId="1" xfId="0" applyNumberFormat="1" applyFont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/>
    </xf>
    <xf numFmtId="3" fontId="14" fillId="0" borderId="1" xfId="2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3" fillId="0" borderId="1" xfId="2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horizontal="center" vertical="center"/>
    </xf>
    <xf numFmtId="14" fontId="12" fillId="0" borderId="1" xfId="2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right" vertical="center"/>
    </xf>
    <xf numFmtId="3" fontId="17" fillId="0" borderId="0" xfId="0" applyNumberFormat="1" applyFont="1"/>
    <xf numFmtId="3" fontId="12" fillId="0" borderId="1" xfId="1" applyNumberFormat="1" applyFont="1" applyFill="1" applyBorder="1" applyAlignment="1">
      <alignment horizontal="right" vertical="center" wrapText="1"/>
    </xf>
    <xf numFmtId="3" fontId="12" fillId="0" borderId="0" xfId="0" applyNumberFormat="1" applyFont="1" applyAlignment="1">
      <alignment horizontal="left" vertical="center"/>
    </xf>
    <xf numFmtId="3" fontId="12" fillId="0" borderId="0" xfId="1" applyNumberFormat="1" applyFont="1" applyFill="1" applyAlignment="1">
      <alignment horizontal="right" vertical="center"/>
    </xf>
    <xf numFmtId="1" fontId="13" fillId="0" borderId="0" xfId="0" applyNumberFormat="1" applyFont="1" applyAlignment="1">
      <alignment horizontal="right" vertical="center"/>
    </xf>
    <xf numFmtId="3" fontId="12" fillId="0" borderId="0" xfId="2" applyNumberFormat="1" applyFont="1" applyFill="1" applyAlignment="1">
      <alignment horizontal="left" vertical="center"/>
    </xf>
    <xf numFmtId="3" fontId="13" fillId="0" borderId="1" xfId="2" applyNumberFormat="1" applyFont="1" applyFill="1" applyBorder="1" applyAlignment="1">
      <alignment horizontal="left" vertical="center"/>
    </xf>
    <xf numFmtId="1" fontId="18" fillId="0" borderId="1" xfId="2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right" vertical="center"/>
    </xf>
    <xf numFmtId="3" fontId="20" fillId="0" borderId="1" xfId="1" applyNumberFormat="1" applyFont="1" applyFill="1" applyBorder="1" applyAlignment="1">
      <alignment horizontal="right" vertical="center" wrapText="1"/>
    </xf>
    <xf numFmtId="3" fontId="20" fillId="0" borderId="1" xfId="4" applyNumberFormat="1" applyBorder="1" applyAlignment="1">
      <alignment horizontal="left" vertical="center" wrapText="1"/>
    </xf>
    <xf numFmtId="14" fontId="21" fillId="0" borderId="1" xfId="2" applyNumberFormat="1" applyFont="1" applyFill="1" applyBorder="1" applyAlignment="1">
      <alignment horizontal="right" vertical="center"/>
    </xf>
    <xf numFmtId="3" fontId="2" fillId="0" borderId="1" xfId="3" applyNumberFormat="1" applyFill="1" applyBorder="1" applyAlignment="1">
      <alignment horizontal="left" vertical="center"/>
    </xf>
    <xf numFmtId="14" fontId="12" fillId="0" borderId="1" xfId="0" applyNumberFormat="1" applyFont="1" applyBorder="1" applyAlignment="1">
      <alignment horizontal="right" vertical="center"/>
    </xf>
    <xf numFmtId="3" fontId="13" fillId="0" borderId="1" xfId="2" applyNumberFormat="1" applyFont="1" applyFill="1" applyBorder="1" applyAlignment="1">
      <alignment horizontal="right" vertical="center" wrapText="1"/>
    </xf>
    <xf numFmtId="14" fontId="14" fillId="0" borderId="1" xfId="2" applyNumberFormat="1" applyFont="1" applyFill="1" applyBorder="1" applyAlignment="1">
      <alignment horizontal="right" vertical="center"/>
    </xf>
    <xf numFmtId="14" fontId="14" fillId="0" borderId="1" xfId="0" applyNumberFormat="1" applyFont="1" applyBorder="1" applyAlignment="1">
      <alignment horizontal="center" vertical="center"/>
    </xf>
    <xf numFmtId="3" fontId="17" fillId="0" borderId="1" xfId="2" applyNumberFormat="1" applyFont="1" applyFill="1" applyBorder="1" applyAlignment="1">
      <alignment horizontal="right" vertical="center"/>
    </xf>
    <xf numFmtId="3" fontId="11" fillId="0" borderId="2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horizontal="right" vertical="center"/>
    </xf>
    <xf numFmtId="3" fontId="19" fillId="0" borderId="2" xfId="2" applyNumberFormat="1" applyFont="1" applyFill="1" applyBorder="1" applyAlignment="1">
      <alignment horizontal="right" vertical="center"/>
    </xf>
    <xf numFmtId="0" fontId="22" fillId="0" borderId="0" xfId="0" applyFont="1"/>
    <xf numFmtId="3" fontId="23" fillId="0" borderId="1" xfId="3" applyNumberFormat="1" applyFont="1" applyFill="1" applyBorder="1" applyAlignment="1">
      <alignment horizontal="left" vertical="center"/>
    </xf>
    <xf numFmtId="14" fontId="14" fillId="0" borderId="0" xfId="2" applyNumberFormat="1" applyFont="1" applyFill="1" applyAlignment="1">
      <alignment horizontal="right" vertical="center"/>
    </xf>
    <xf numFmtId="1" fontId="11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14" fontId="12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left" vertical="center"/>
    </xf>
    <xf numFmtId="3" fontId="11" fillId="0" borderId="0" xfId="2" applyNumberFormat="1" applyFont="1" applyFill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1" fontId="18" fillId="0" borderId="0" xfId="2" applyNumberFormat="1" applyFont="1" applyFill="1" applyAlignment="1">
      <alignment horizontal="right" vertical="center"/>
    </xf>
    <xf numFmtId="14" fontId="14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14" fontId="12" fillId="0" borderId="0" xfId="2" applyNumberFormat="1" applyFont="1" applyFill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2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right" vertical="center"/>
    </xf>
    <xf numFmtId="3" fontId="13" fillId="0" borderId="0" xfId="2" applyNumberFormat="1" applyFont="1" applyFill="1" applyAlignment="1">
      <alignment horizontal="right" vertical="center"/>
    </xf>
    <xf numFmtId="3" fontId="12" fillId="0" borderId="0" xfId="2" applyNumberFormat="1" applyFont="1" applyFill="1" applyAlignment="1">
      <alignment horizontal="center" vertical="center"/>
    </xf>
    <xf numFmtId="3" fontId="11" fillId="0" borderId="0" xfId="2" applyNumberFormat="1" applyFont="1" applyFill="1" applyAlignment="1">
      <alignment horizontal="center" vertical="center"/>
    </xf>
    <xf numFmtId="164" fontId="11" fillId="0" borderId="0" xfId="1" applyNumberFormat="1" applyFont="1" applyFill="1" applyAlignment="1">
      <alignment horizontal="right" vertical="center"/>
    </xf>
  </cellXfs>
  <cellStyles count="5">
    <cellStyle name="Hipervínculo" xfId="3" builtinId="8"/>
    <cellStyle name="Millares" xfId="1" builtinId="3"/>
    <cellStyle name="Millares [0]" xfId="2" builtinId="6"/>
    <cellStyle name="Normal" xfId="0" builtinId="0"/>
    <cellStyle name="Normal_Hoja2" xfId="4" xr:uid="{80DA59A8-5B8F-40CE-B608-C67D4D5B0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yari123@hotmail.com" TargetMode="External"/><Relationship Id="rId13" Type="http://schemas.openxmlformats.org/officeDocument/2006/relationships/hyperlink" Target="mailto:silviaelenalvarez@gmail.com" TargetMode="External"/><Relationship Id="rId3" Type="http://schemas.openxmlformats.org/officeDocument/2006/relationships/hyperlink" Target="mailto:yoru2925@gmail.com" TargetMode="External"/><Relationship Id="rId7" Type="http://schemas.openxmlformats.org/officeDocument/2006/relationships/hyperlink" Target="mailto:liyen-1990@hotmail.com" TargetMode="External"/><Relationship Id="rId12" Type="http://schemas.openxmlformats.org/officeDocument/2006/relationships/hyperlink" Target="mailto:carolina.ospina1407@gmail.com" TargetMode="External"/><Relationship Id="rId2" Type="http://schemas.openxmlformats.org/officeDocument/2006/relationships/hyperlink" Target="mailto:jhonchaparrog21@hotmail.com" TargetMode="External"/><Relationship Id="rId16" Type="http://schemas.openxmlformats.org/officeDocument/2006/relationships/hyperlink" Target="mailto:carvedim@hotmail.com" TargetMode="External"/><Relationship Id="rId1" Type="http://schemas.openxmlformats.org/officeDocument/2006/relationships/hyperlink" Target="mailto:13jaelsanchez@gmail.com" TargetMode="External"/><Relationship Id="rId6" Type="http://schemas.openxmlformats.org/officeDocument/2006/relationships/hyperlink" Target="mailto:fundacionorinoquia@oetlook" TargetMode="External"/><Relationship Id="rId11" Type="http://schemas.openxmlformats.org/officeDocument/2006/relationships/hyperlink" Target="mailto:luis.romeropa@campusucc.edu.co" TargetMode="External"/><Relationship Id="rId5" Type="http://schemas.openxmlformats.org/officeDocument/2006/relationships/hyperlink" Target="mailto:administracion@intelnetmedica.com" TargetMode="External"/><Relationship Id="rId15" Type="http://schemas.openxmlformats.org/officeDocument/2006/relationships/hyperlink" Target="mailto:mcquevedo52@gmail.com" TargetMode="External"/><Relationship Id="rId10" Type="http://schemas.openxmlformats.org/officeDocument/2006/relationships/hyperlink" Target="mailto:hidalgomarin3@gmail.com" TargetMode="External"/><Relationship Id="rId4" Type="http://schemas.openxmlformats.org/officeDocument/2006/relationships/hyperlink" Target="mailto:lauracasta&#241;eda636@gmail.com" TargetMode="External"/><Relationship Id="rId9" Type="http://schemas.openxmlformats.org/officeDocument/2006/relationships/hyperlink" Target="mailto:mariaisabelrodriguezcastro97@gmail.com" TargetMode="External"/><Relationship Id="rId14" Type="http://schemas.openxmlformats.org/officeDocument/2006/relationships/hyperlink" Target="mailto:andresdiaz33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302F5-E2BF-475C-84C5-6554B57DB39A}">
  <dimension ref="A1:AJ290"/>
  <sheetViews>
    <sheetView tabSelected="1" workbookViewId="0">
      <selection activeCell="D32" sqref="D32"/>
    </sheetView>
  </sheetViews>
  <sheetFormatPr baseColWidth="10" defaultColWidth="9.140625" defaultRowHeight="15" x14ac:dyDescent="0.25"/>
  <cols>
    <col min="1" max="1" width="7.42578125" style="90" customWidth="1"/>
    <col min="2" max="2" width="10.7109375" style="77" customWidth="1"/>
    <col min="3" max="3" width="20.42578125" style="78" customWidth="1"/>
    <col min="4" max="4" width="51.5703125" style="78" customWidth="1"/>
    <col min="5" max="5" width="16.5703125" style="79" customWidth="1"/>
    <col min="6" max="6" width="14.140625" style="80" customWidth="1"/>
    <col min="7" max="7" width="12.5703125" style="81" customWidth="1"/>
    <col min="8" max="8" width="7.140625" style="75" customWidth="1"/>
    <col min="9" max="9" width="14.28515625" style="74" customWidth="1"/>
    <col min="10" max="10" width="15.5703125" style="79" customWidth="1"/>
    <col min="11" max="11" width="41.42578125" style="53" customWidth="1"/>
    <col min="12" max="12" width="14.85546875" style="54" customWidth="1"/>
    <col min="13" max="13" width="19.7109375" style="56" customWidth="1"/>
    <col min="14" max="14" width="32.5703125" style="78" customWidth="1"/>
    <col min="15" max="15" width="12.140625" style="55" customWidth="1"/>
    <col min="16" max="16" width="12.85546875" style="37" customWidth="1"/>
    <col min="17" max="17" width="12.140625" style="91" customWidth="1"/>
    <col min="18" max="19" width="31.28515625" style="78" customWidth="1"/>
    <col min="20" max="20" width="12" style="37" customWidth="1"/>
    <col min="21" max="22" width="9.140625" style="37"/>
    <col min="23" max="23" width="11" style="82" customWidth="1"/>
    <col min="24" max="24" width="13.42578125" style="83" customWidth="1"/>
    <col min="25" max="25" width="8" style="84" customWidth="1"/>
    <col min="26" max="26" width="11.42578125" style="85" customWidth="1"/>
    <col min="27" max="27" width="7" style="92" customWidth="1"/>
    <col min="28" max="28" width="7.7109375" style="92" customWidth="1"/>
    <col min="29" max="29" width="13.140625" style="87" customWidth="1"/>
    <col min="30" max="30" width="7" style="92" customWidth="1"/>
    <col min="31" max="31" width="7" style="93" customWidth="1"/>
    <col min="32" max="32" width="18.5703125" style="94" customWidth="1"/>
    <col min="33" max="33" width="13.85546875" style="89" customWidth="1"/>
    <col min="34" max="34" width="77.85546875" style="36" customWidth="1"/>
    <col min="35" max="35" width="12.7109375" style="37" bestFit="1" customWidth="1"/>
    <col min="36" max="36" width="15.42578125" style="37" customWidth="1"/>
    <col min="37" max="16384" width="9.140625" style="37"/>
  </cols>
  <sheetData>
    <row r="1" spans="1:34" s="20" customFormat="1" ht="39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4" t="s">
        <v>9</v>
      </c>
      <c r="K1" s="9" t="s">
        <v>10</v>
      </c>
      <c r="L1" s="10" t="s">
        <v>11</v>
      </c>
      <c r="M1" s="11" t="s">
        <v>12</v>
      </c>
      <c r="N1" s="1" t="s">
        <v>13</v>
      </c>
      <c r="O1" s="12" t="s">
        <v>14</v>
      </c>
      <c r="P1" s="1" t="s">
        <v>15</v>
      </c>
      <c r="Q1" s="13" t="s">
        <v>16</v>
      </c>
      <c r="R1" s="14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15" t="s">
        <v>22</v>
      </c>
      <c r="X1" s="15" t="s">
        <v>23</v>
      </c>
      <c r="Y1" s="1" t="s">
        <v>24</v>
      </c>
      <c r="Z1" s="8" t="s">
        <v>25</v>
      </c>
      <c r="AA1" s="13" t="s">
        <v>26</v>
      </c>
      <c r="AB1" s="13" t="s">
        <v>27</v>
      </c>
      <c r="AC1" s="16" t="s">
        <v>28</v>
      </c>
      <c r="AD1" s="13" t="s">
        <v>29</v>
      </c>
      <c r="AE1" s="13" t="s">
        <v>30</v>
      </c>
      <c r="AF1" s="17" t="s">
        <v>31</v>
      </c>
      <c r="AG1" s="18" t="s">
        <v>32</v>
      </c>
      <c r="AH1" s="19" t="s">
        <v>33</v>
      </c>
    </row>
    <row r="2" spans="1:34" x14ac:dyDescent="0.25">
      <c r="A2" s="38">
        <v>454</v>
      </c>
      <c r="B2" s="64">
        <v>44686</v>
      </c>
      <c r="C2" s="22" t="s">
        <v>34</v>
      </c>
      <c r="D2" s="22" t="s">
        <v>57</v>
      </c>
      <c r="E2" s="39">
        <v>3269900</v>
      </c>
      <c r="F2" s="40">
        <v>3269900</v>
      </c>
      <c r="G2" s="25">
        <v>211020105</v>
      </c>
      <c r="H2" s="26">
        <v>675</v>
      </c>
      <c r="I2" s="66">
        <v>44678</v>
      </c>
      <c r="J2" s="39">
        <v>3269900</v>
      </c>
      <c r="K2" s="41" t="s">
        <v>89</v>
      </c>
      <c r="L2" s="52">
        <v>1006795310</v>
      </c>
      <c r="M2" s="22" t="s">
        <v>44</v>
      </c>
      <c r="N2" s="30" t="s">
        <v>90</v>
      </c>
      <c r="O2" s="31">
        <v>3204995817</v>
      </c>
      <c r="P2" s="34" t="s">
        <v>35</v>
      </c>
      <c r="Q2" s="43">
        <v>79581162</v>
      </c>
      <c r="R2" s="22" t="s">
        <v>58</v>
      </c>
      <c r="S2" s="22" t="s">
        <v>59</v>
      </c>
      <c r="T2" s="34" t="s">
        <v>38</v>
      </c>
      <c r="U2" s="34" t="s">
        <v>65</v>
      </c>
      <c r="V2" s="34">
        <v>57</v>
      </c>
      <c r="W2" s="67">
        <v>44686</v>
      </c>
      <c r="X2" s="50">
        <v>44742</v>
      </c>
      <c r="Y2" s="44">
        <v>1339</v>
      </c>
      <c r="Z2" s="45">
        <v>44728</v>
      </c>
      <c r="AA2" s="46">
        <v>0</v>
      </c>
      <c r="AB2" s="46">
        <v>0</v>
      </c>
      <c r="AC2" s="47">
        <v>0</v>
      </c>
      <c r="AD2" s="46">
        <v>0</v>
      </c>
      <c r="AE2" s="48">
        <v>0</v>
      </c>
      <c r="AF2" s="35">
        <v>2696233</v>
      </c>
      <c r="AG2" s="49">
        <v>44732</v>
      </c>
      <c r="AH2" s="36" t="s">
        <v>40</v>
      </c>
    </row>
    <row r="3" spans="1:34" x14ac:dyDescent="0.25">
      <c r="A3" s="38">
        <v>455</v>
      </c>
      <c r="B3" s="64">
        <v>44687</v>
      </c>
      <c r="C3" s="22" t="s">
        <v>34</v>
      </c>
      <c r="D3" s="22" t="s">
        <v>50</v>
      </c>
      <c r="E3" s="39">
        <v>5760000</v>
      </c>
      <c r="F3" s="40">
        <v>23040000</v>
      </c>
      <c r="G3" s="25">
        <v>211020105</v>
      </c>
      <c r="H3" s="26">
        <v>677</v>
      </c>
      <c r="I3" s="66">
        <v>44678</v>
      </c>
      <c r="J3" s="39">
        <v>23040000</v>
      </c>
      <c r="K3" s="41" t="s">
        <v>51</v>
      </c>
      <c r="L3" s="52">
        <v>1116612583</v>
      </c>
      <c r="M3" s="22" t="s">
        <v>52</v>
      </c>
      <c r="N3" s="30" t="s">
        <v>53</v>
      </c>
      <c r="O3" s="31">
        <v>3138468708</v>
      </c>
      <c r="P3" s="34" t="s">
        <v>35</v>
      </c>
      <c r="Q3" s="43">
        <v>1010192372</v>
      </c>
      <c r="R3" s="22" t="s">
        <v>54</v>
      </c>
      <c r="S3" s="22" t="s">
        <v>55</v>
      </c>
      <c r="T3" s="34" t="s">
        <v>38</v>
      </c>
      <c r="U3" s="34" t="s">
        <v>65</v>
      </c>
      <c r="V3" s="34">
        <v>115</v>
      </c>
      <c r="W3" s="67">
        <v>44688</v>
      </c>
      <c r="X3" s="50">
        <v>44804</v>
      </c>
      <c r="Y3" s="44">
        <v>1351</v>
      </c>
      <c r="Z3" s="45"/>
      <c r="AA3" s="46"/>
      <c r="AB3" s="46"/>
      <c r="AC3" s="47"/>
      <c r="AD3" s="46"/>
      <c r="AE3" s="48"/>
      <c r="AF3" s="35">
        <f t="shared" ref="AF3:AF22" si="0">E3+AC3</f>
        <v>5760000</v>
      </c>
      <c r="AG3" s="49"/>
    </row>
    <row r="4" spans="1:34" x14ac:dyDescent="0.25">
      <c r="A4" s="38">
        <v>456</v>
      </c>
      <c r="B4" s="64">
        <v>44691</v>
      </c>
      <c r="C4" s="22" t="s">
        <v>34</v>
      </c>
      <c r="D4" s="22" t="s">
        <v>57</v>
      </c>
      <c r="E4" s="39">
        <v>2983066</v>
      </c>
      <c r="F4" s="40">
        <v>1721000</v>
      </c>
      <c r="G4" s="25">
        <v>211020105</v>
      </c>
      <c r="H4" s="26">
        <v>676</v>
      </c>
      <c r="I4" s="66">
        <v>44678</v>
      </c>
      <c r="J4" s="39">
        <v>3269900</v>
      </c>
      <c r="K4" s="41" t="s">
        <v>91</v>
      </c>
      <c r="L4" s="52">
        <v>1122236460</v>
      </c>
      <c r="M4" s="22" t="s">
        <v>49</v>
      </c>
      <c r="N4" s="30" t="s">
        <v>92</v>
      </c>
      <c r="O4" s="31">
        <v>3164307280</v>
      </c>
      <c r="P4" s="34" t="s">
        <v>35</v>
      </c>
      <c r="Q4" s="43">
        <v>79581162</v>
      </c>
      <c r="R4" s="22" t="s">
        <v>58</v>
      </c>
      <c r="S4" s="22" t="s">
        <v>59</v>
      </c>
      <c r="T4" s="34" t="s">
        <v>38</v>
      </c>
      <c r="U4" s="34" t="s">
        <v>65</v>
      </c>
      <c r="V4" s="34">
        <v>52</v>
      </c>
      <c r="W4" s="67">
        <v>44691</v>
      </c>
      <c r="X4" s="50">
        <v>44742</v>
      </c>
      <c r="Y4" s="44">
        <v>1355</v>
      </c>
      <c r="Z4" s="45"/>
      <c r="AA4" s="46"/>
      <c r="AB4" s="46"/>
      <c r="AC4" s="47"/>
      <c r="AD4" s="46"/>
      <c r="AE4" s="48"/>
      <c r="AF4" s="35">
        <f t="shared" si="0"/>
        <v>2983066</v>
      </c>
      <c r="AG4" s="49"/>
    </row>
    <row r="5" spans="1:34" x14ac:dyDescent="0.25">
      <c r="A5" s="21">
        <v>457</v>
      </c>
      <c r="B5" s="64">
        <v>44691</v>
      </c>
      <c r="C5" s="22" t="s">
        <v>34</v>
      </c>
      <c r="D5" s="22" t="s">
        <v>61</v>
      </c>
      <c r="E5" s="39">
        <v>2983066</v>
      </c>
      <c r="F5" s="40">
        <v>1721000</v>
      </c>
      <c r="G5" s="25">
        <v>213010902</v>
      </c>
      <c r="H5" s="26">
        <v>713</v>
      </c>
      <c r="I5" s="66">
        <v>44687</v>
      </c>
      <c r="J5" s="39">
        <v>3212533</v>
      </c>
      <c r="K5" s="41" t="s">
        <v>93</v>
      </c>
      <c r="L5" s="52">
        <v>1120580536</v>
      </c>
      <c r="M5" s="22" t="s">
        <v>44</v>
      </c>
      <c r="N5" s="30" t="s">
        <v>94</v>
      </c>
      <c r="O5" s="31">
        <v>3103961662</v>
      </c>
      <c r="P5" s="34" t="s">
        <v>64</v>
      </c>
      <c r="Q5" s="43">
        <v>79581162</v>
      </c>
      <c r="R5" s="22" t="s">
        <v>58</v>
      </c>
      <c r="S5" s="22" t="s">
        <v>59</v>
      </c>
      <c r="T5" s="34" t="s">
        <v>38</v>
      </c>
      <c r="U5" s="34" t="s">
        <v>65</v>
      </c>
      <c r="V5" s="34">
        <v>52</v>
      </c>
      <c r="W5" s="67">
        <v>44691</v>
      </c>
      <c r="X5" s="50">
        <v>44742</v>
      </c>
      <c r="Y5" s="44">
        <v>1356</v>
      </c>
      <c r="Z5" s="45"/>
      <c r="AA5" s="46"/>
      <c r="AB5" s="46"/>
      <c r="AC5" s="47"/>
      <c r="AD5" s="46"/>
      <c r="AE5" s="48"/>
      <c r="AF5" s="35">
        <f t="shared" si="0"/>
        <v>2983066</v>
      </c>
      <c r="AG5" s="49"/>
    </row>
    <row r="6" spans="1:34" x14ac:dyDescent="0.25">
      <c r="A6" s="38">
        <v>458</v>
      </c>
      <c r="B6" s="64">
        <v>44692</v>
      </c>
      <c r="C6" s="22" t="s">
        <v>88</v>
      </c>
      <c r="D6" s="22" t="s">
        <v>95</v>
      </c>
      <c r="E6" s="39">
        <v>279891966.66000003</v>
      </c>
      <c r="F6" s="40">
        <v>0</v>
      </c>
      <c r="G6" s="25">
        <v>213010902</v>
      </c>
      <c r="H6" s="26">
        <v>608</v>
      </c>
      <c r="I6" s="66">
        <v>44651</v>
      </c>
      <c r="J6" s="39">
        <v>279891966.66000003</v>
      </c>
      <c r="K6" s="41" t="s">
        <v>96</v>
      </c>
      <c r="L6" s="52" t="s">
        <v>97</v>
      </c>
      <c r="M6" s="22">
        <v>0</v>
      </c>
      <c r="N6" s="30" t="s">
        <v>98</v>
      </c>
      <c r="O6" s="31">
        <v>2449682</v>
      </c>
      <c r="P6" s="34" t="s">
        <v>64</v>
      </c>
      <c r="Q6" s="43"/>
      <c r="R6" s="22" t="s">
        <v>99</v>
      </c>
      <c r="S6" s="22" t="s">
        <v>100</v>
      </c>
      <c r="T6" s="34" t="s">
        <v>38</v>
      </c>
      <c r="U6" s="34" t="s">
        <v>39</v>
      </c>
      <c r="V6" s="34">
        <v>3</v>
      </c>
      <c r="W6" s="67">
        <v>44698</v>
      </c>
      <c r="X6" s="50">
        <v>44789</v>
      </c>
      <c r="Y6" s="44">
        <v>1362</v>
      </c>
      <c r="Z6" s="45"/>
      <c r="AA6" s="46"/>
      <c r="AB6" s="46"/>
      <c r="AC6" s="47"/>
      <c r="AD6" s="46"/>
      <c r="AE6" s="48"/>
      <c r="AF6" s="35">
        <f t="shared" si="0"/>
        <v>279891966.66000003</v>
      </c>
      <c r="AG6" s="49"/>
    </row>
    <row r="7" spans="1:34" x14ac:dyDescent="0.2">
      <c r="A7" s="38">
        <v>459</v>
      </c>
      <c r="B7" s="64">
        <v>44692</v>
      </c>
      <c r="C7" s="22" t="s">
        <v>63</v>
      </c>
      <c r="D7" s="51" t="s">
        <v>101</v>
      </c>
      <c r="E7" s="39">
        <v>30000000</v>
      </c>
      <c r="F7" s="40">
        <v>0</v>
      </c>
      <c r="G7" s="25">
        <v>213020101</v>
      </c>
      <c r="H7" s="26">
        <v>636</v>
      </c>
      <c r="I7" s="66">
        <v>44662</v>
      </c>
      <c r="J7" s="39">
        <v>30000000</v>
      </c>
      <c r="K7" s="41" t="s">
        <v>102</v>
      </c>
      <c r="L7" s="59" t="s">
        <v>103</v>
      </c>
      <c r="M7" s="22" t="s">
        <v>67</v>
      </c>
      <c r="N7" s="30" t="s">
        <v>104</v>
      </c>
      <c r="O7" s="31">
        <v>3183964065</v>
      </c>
      <c r="P7" s="34" t="s">
        <v>64</v>
      </c>
      <c r="Q7" s="43">
        <v>41214973</v>
      </c>
      <c r="R7" s="22" t="s">
        <v>42</v>
      </c>
      <c r="S7" s="22" t="s">
        <v>78</v>
      </c>
      <c r="T7" s="34" t="s">
        <v>38</v>
      </c>
      <c r="U7" s="34" t="s">
        <v>39</v>
      </c>
      <c r="V7" s="34">
        <v>8</v>
      </c>
      <c r="W7" s="67">
        <v>44693</v>
      </c>
      <c r="X7" s="50">
        <v>44572</v>
      </c>
      <c r="Y7" s="44">
        <v>1363</v>
      </c>
      <c r="Z7" s="45"/>
      <c r="AA7" s="46"/>
      <c r="AB7" s="46"/>
      <c r="AC7" s="47"/>
      <c r="AD7" s="46"/>
      <c r="AE7" s="48"/>
      <c r="AF7" s="35">
        <f t="shared" si="0"/>
        <v>30000000</v>
      </c>
      <c r="AG7" s="49"/>
    </row>
    <row r="8" spans="1:34" x14ac:dyDescent="0.25">
      <c r="A8" s="38">
        <v>460</v>
      </c>
      <c r="B8" s="64">
        <v>44693</v>
      </c>
      <c r="C8" s="22" t="s">
        <v>34</v>
      </c>
      <c r="D8" s="22" t="s">
        <v>43</v>
      </c>
      <c r="E8" s="23">
        <v>2276667</v>
      </c>
      <c r="F8" s="24">
        <v>1366000</v>
      </c>
      <c r="G8" s="25">
        <v>211020105</v>
      </c>
      <c r="H8" s="26">
        <v>724</v>
      </c>
      <c r="I8" s="62">
        <v>44692</v>
      </c>
      <c r="J8" s="23">
        <v>2276667</v>
      </c>
      <c r="K8" s="41" t="s">
        <v>105</v>
      </c>
      <c r="L8" s="42">
        <v>1014211566</v>
      </c>
      <c r="M8" s="22" t="s">
        <v>46</v>
      </c>
      <c r="N8" s="63" t="s">
        <v>106</v>
      </c>
      <c r="O8" s="31">
        <v>3148736443</v>
      </c>
      <c r="P8" s="34" t="s">
        <v>35</v>
      </c>
      <c r="Q8" s="65">
        <v>19263867</v>
      </c>
      <c r="R8" s="22" t="s">
        <v>76</v>
      </c>
      <c r="S8" s="22" t="s">
        <v>71</v>
      </c>
      <c r="T8" s="34" t="s">
        <v>38</v>
      </c>
      <c r="U8" s="34" t="s">
        <v>65</v>
      </c>
      <c r="V8" s="34">
        <v>50</v>
      </c>
      <c r="W8" s="67">
        <v>44693</v>
      </c>
      <c r="X8" s="50">
        <v>44742</v>
      </c>
      <c r="Y8" s="44">
        <v>1366</v>
      </c>
      <c r="Z8" s="45"/>
      <c r="AA8" s="46"/>
      <c r="AB8" s="46"/>
      <c r="AC8" s="47"/>
      <c r="AD8" s="46"/>
      <c r="AE8" s="48"/>
      <c r="AF8" s="35">
        <f t="shared" si="0"/>
        <v>2276667</v>
      </c>
      <c r="AG8" s="49"/>
    </row>
    <row r="9" spans="1:34" x14ac:dyDescent="0.25">
      <c r="A9" s="21">
        <v>461</v>
      </c>
      <c r="B9" s="64" t="s">
        <v>107</v>
      </c>
      <c r="C9" s="22" t="s">
        <v>34</v>
      </c>
      <c r="D9" s="22" t="s">
        <v>70</v>
      </c>
      <c r="E9" s="23">
        <v>4800000</v>
      </c>
      <c r="F9" s="24">
        <v>3000000</v>
      </c>
      <c r="G9" s="25">
        <v>211020105</v>
      </c>
      <c r="H9" s="26">
        <v>714</v>
      </c>
      <c r="I9" s="62">
        <v>44687</v>
      </c>
      <c r="J9" s="23">
        <v>4800000</v>
      </c>
      <c r="K9" s="41" t="s">
        <v>108</v>
      </c>
      <c r="L9" s="52">
        <v>1120741887</v>
      </c>
      <c r="M9" s="22" t="s">
        <v>109</v>
      </c>
      <c r="N9" s="30" t="s">
        <v>60</v>
      </c>
      <c r="O9" s="31">
        <v>3124140226</v>
      </c>
      <c r="P9" s="34" t="s">
        <v>35</v>
      </c>
      <c r="Q9" s="43">
        <v>1121879555</v>
      </c>
      <c r="R9" s="22" t="s">
        <v>68</v>
      </c>
      <c r="S9" s="22" t="s">
        <v>69</v>
      </c>
      <c r="T9" s="34" t="s">
        <v>38</v>
      </c>
      <c r="U9" s="34" t="s">
        <v>65</v>
      </c>
      <c r="V9" s="34">
        <v>78</v>
      </c>
      <c r="W9" s="67">
        <v>44695</v>
      </c>
      <c r="X9" s="50">
        <v>44772</v>
      </c>
      <c r="Y9" s="44">
        <v>1368</v>
      </c>
      <c r="Z9" s="45"/>
      <c r="AA9" s="46"/>
      <c r="AB9" s="46"/>
      <c r="AC9" s="47"/>
      <c r="AD9" s="46"/>
      <c r="AE9" s="48"/>
      <c r="AF9" s="35">
        <f t="shared" si="0"/>
        <v>4800000</v>
      </c>
      <c r="AG9" s="49"/>
    </row>
    <row r="10" spans="1:34" x14ac:dyDescent="0.25">
      <c r="A10" s="38">
        <v>462</v>
      </c>
      <c r="B10" s="64" t="s">
        <v>107</v>
      </c>
      <c r="C10" s="22" t="s">
        <v>34</v>
      </c>
      <c r="D10" s="22" t="s">
        <v>45</v>
      </c>
      <c r="E10" s="39">
        <v>3510000</v>
      </c>
      <c r="F10" s="24">
        <v>1300000</v>
      </c>
      <c r="G10" s="58">
        <v>211020205</v>
      </c>
      <c r="H10" s="26">
        <v>717</v>
      </c>
      <c r="I10" s="66">
        <v>44690</v>
      </c>
      <c r="J10" s="39">
        <v>3510000</v>
      </c>
      <c r="K10" s="41" t="s">
        <v>110</v>
      </c>
      <c r="L10" s="52">
        <v>41240920</v>
      </c>
      <c r="M10" s="22" t="s">
        <v>41</v>
      </c>
      <c r="N10" s="63" t="s">
        <v>111</v>
      </c>
      <c r="O10" s="31">
        <v>3142633812</v>
      </c>
      <c r="P10" s="34" t="s">
        <v>35</v>
      </c>
      <c r="Q10" s="68">
        <v>18222669</v>
      </c>
      <c r="R10" s="22" t="s">
        <v>82</v>
      </c>
      <c r="S10" s="22" t="s">
        <v>83</v>
      </c>
      <c r="T10" s="34" t="s">
        <v>38</v>
      </c>
      <c r="U10" s="34" t="s">
        <v>65</v>
      </c>
      <c r="V10" s="34">
        <v>79</v>
      </c>
      <c r="W10" s="67">
        <v>44694</v>
      </c>
      <c r="X10" s="50">
        <v>44773</v>
      </c>
      <c r="Y10" s="44">
        <v>1369</v>
      </c>
      <c r="Z10" s="45"/>
      <c r="AA10" s="46"/>
      <c r="AB10" s="46"/>
      <c r="AC10" s="47"/>
      <c r="AD10" s="46"/>
      <c r="AE10" s="48"/>
      <c r="AF10" s="35">
        <f t="shared" si="0"/>
        <v>3510000</v>
      </c>
      <c r="AG10" s="49"/>
    </row>
    <row r="11" spans="1:34" x14ac:dyDescent="0.25">
      <c r="A11" s="38">
        <v>463</v>
      </c>
      <c r="B11" s="64">
        <v>44697</v>
      </c>
      <c r="C11" s="22" t="s">
        <v>34</v>
      </c>
      <c r="D11" s="22" t="s">
        <v>57</v>
      </c>
      <c r="E11" s="23">
        <v>2638866</v>
      </c>
      <c r="F11" s="24">
        <v>1721000</v>
      </c>
      <c r="G11" s="25">
        <v>211020105</v>
      </c>
      <c r="H11" s="26">
        <v>711</v>
      </c>
      <c r="I11" s="62">
        <v>44687</v>
      </c>
      <c r="J11" s="23">
        <v>2696233</v>
      </c>
      <c r="K11" s="61" t="s">
        <v>112</v>
      </c>
      <c r="L11" s="60">
        <v>1023935892</v>
      </c>
      <c r="M11" s="22" t="s">
        <v>47</v>
      </c>
      <c r="N11" s="63" t="s">
        <v>113</v>
      </c>
      <c r="O11" s="31">
        <v>3212437518</v>
      </c>
      <c r="P11" s="34" t="s">
        <v>35</v>
      </c>
      <c r="Q11" s="43">
        <v>79581162</v>
      </c>
      <c r="R11" s="22" t="s">
        <v>58</v>
      </c>
      <c r="S11" s="22" t="s">
        <v>59</v>
      </c>
      <c r="T11" s="34" t="s">
        <v>38</v>
      </c>
      <c r="U11" s="34" t="s">
        <v>65</v>
      </c>
      <c r="V11" s="34">
        <v>46</v>
      </c>
      <c r="W11" s="67">
        <v>44697</v>
      </c>
      <c r="X11" s="50">
        <v>44742</v>
      </c>
      <c r="Y11" s="44">
        <v>1378</v>
      </c>
      <c r="Z11" s="45"/>
      <c r="AA11" s="46"/>
      <c r="AB11" s="46"/>
      <c r="AC11" s="47"/>
      <c r="AD11" s="46"/>
      <c r="AE11" s="48"/>
      <c r="AF11" s="35">
        <f t="shared" si="0"/>
        <v>2638866</v>
      </c>
      <c r="AG11" s="49"/>
    </row>
    <row r="12" spans="1:34" x14ac:dyDescent="0.25">
      <c r="A12" s="38">
        <v>464</v>
      </c>
      <c r="B12" s="64">
        <v>44698</v>
      </c>
      <c r="C12" s="22" t="s">
        <v>34</v>
      </c>
      <c r="D12" s="22" t="s">
        <v>62</v>
      </c>
      <c r="E12" s="23">
        <v>2658800</v>
      </c>
      <c r="F12" s="24">
        <v>1734000</v>
      </c>
      <c r="G12" s="25">
        <v>211020205</v>
      </c>
      <c r="H12" s="26">
        <v>733</v>
      </c>
      <c r="I12" s="27">
        <v>44697</v>
      </c>
      <c r="J12" s="39">
        <f>E12</f>
        <v>2658800</v>
      </c>
      <c r="K12" s="41" t="s">
        <v>72</v>
      </c>
      <c r="L12" s="42">
        <v>1120566116</v>
      </c>
      <c r="M12" s="22" t="s">
        <v>41</v>
      </c>
      <c r="N12" s="30" t="s">
        <v>73</v>
      </c>
      <c r="O12" s="31">
        <v>3128941595</v>
      </c>
      <c r="P12" s="34" t="s">
        <v>35</v>
      </c>
      <c r="Q12" s="65">
        <v>52128196</v>
      </c>
      <c r="R12" s="22" t="s">
        <v>74</v>
      </c>
      <c r="S12" s="22" t="s">
        <v>75</v>
      </c>
      <c r="T12" s="34" t="s">
        <v>38</v>
      </c>
      <c r="U12" s="34" t="s">
        <v>65</v>
      </c>
      <c r="V12" s="34">
        <v>45</v>
      </c>
      <c r="W12" s="67">
        <v>44698</v>
      </c>
      <c r="X12" s="50">
        <v>44742</v>
      </c>
      <c r="Y12" s="44">
        <v>1382</v>
      </c>
      <c r="Z12" s="45"/>
      <c r="AA12" s="46"/>
      <c r="AB12" s="46"/>
      <c r="AC12" s="47"/>
      <c r="AD12" s="46"/>
      <c r="AE12" s="48"/>
      <c r="AF12" s="35">
        <f t="shared" si="0"/>
        <v>2658800</v>
      </c>
      <c r="AG12" s="49"/>
    </row>
    <row r="13" spans="1:34" x14ac:dyDescent="0.25">
      <c r="A13" s="21">
        <v>465</v>
      </c>
      <c r="B13" s="64">
        <v>44700</v>
      </c>
      <c r="C13" s="22" t="s">
        <v>34</v>
      </c>
      <c r="D13" s="22" t="s">
        <v>50</v>
      </c>
      <c r="E13" s="23">
        <v>21504000</v>
      </c>
      <c r="F13" s="24">
        <v>8448000</v>
      </c>
      <c r="G13" s="25">
        <v>211020105</v>
      </c>
      <c r="H13" s="26">
        <v>737</v>
      </c>
      <c r="I13" s="62">
        <v>44699</v>
      </c>
      <c r="J13" s="23">
        <v>21504000</v>
      </c>
      <c r="K13" s="41" t="s">
        <v>80</v>
      </c>
      <c r="L13" s="42">
        <v>16076116</v>
      </c>
      <c r="M13" s="22" t="s">
        <v>77</v>
      </c>
      <c r="N13" s="30" t="s">
        <v>81</v>
      </c>
      <c r="O13" s="31">
        <v>3158590539</v>
      </c>
      <c r="P13" s="34" t="s">
        <v>35</v>
      </c>
      <c r="Q13" s="65">
        <v>19263867</v>
      </c>
      <c r="R13" s="22" t="s">
        <v>76</v>
      </c>
      <c r="S13" s="22" t="s">
        <v>55</v>
      </c>
      <c r="T13" s="34" t="s">
        <v>38</v>
      </c>
      <c r="U13" s="34" t="s">
        <v>65</v>
      </c>
      <c r="V13" s="34">
        <v>73</v>
      </c>
      <c r="W13" s="67">
        <v>44700</v>
      </c>
      <c r="X13" s="50">
        <v>44773</v>
      </c>
      <c r="Y13" s="44">
        <v>1386</v>
      </c>
      <c r="Z13" s="45"/>
      <c r="AA13" s="46"/>
      <c r="AB13" s="46"/>
      <c r="AC13" s="47"/>
      <c r="AD13" s="46"/>
      <c r="AE13" s="48"/>
      <c r="AF13" s="35">
        <f t="shared" si="0"/>
        <v>21504000</v>
      </c>
      <c r="AG13" s="49"/>
    </row>
    <row r="14" spans="1:34" x14ac:dyDescent="0.25">
      <c r="A14" s="38">
        <v>466</v>
      </c>
      <c r="B14" s="64">
        <v>44701</v>
      </c>
      <c r="C14" s="22" t="s">
        <v>34</v>
      </c>
      <c r="D14" s="22" t="s">
        <v>50</v>
      </c>
      <c r="E14" s="23">
        <v>23040000</v>
      </c>
      <c r="F14" s="24">
        <v>5760000</v>
      </c>
      <c r="G14" s="25">
        <v>211020105</v>
      </c>
      <c r="H14" s="26">
        <v>679</v>
      </c>
      <c r="I14" s="62">
        <v>44678</v>
      </c>
      <c r="J14" s="23">
        <v>23040000</v>
      </c>
      <c r="K14" s="61" t="s">
        <v>56</v>
      </c>
      <c r="L14" s="60">
        <v>1121937821</v>
      </c>
      <c r="M14" s="22" t="s">
        <v>46</v>
      </c>
      <c r="N14" s="63" t="s">
        <v>114</v>
      </c>
      <c r="O14" s="31">
        <v>3115739470</v>
      </c>
      <c r="P14" s="34" t="s">
        <v>35</v>
      </c>
      <c r="Q14" s="65">
        <v>19263867</v>
      </c>
      <c r="R14" s="22" t="s">
        <v>76</v>
      </c>
      <c r="S14" s="22" t="s">
        <v>55</v>
      </c>
      <c r="T14" s="34" t="s">
        <v>38</v>
      </c>
      <c r="U14" s="34" t="s">
        <v>65</v>
      </c>
      <c r="V14" s="34">
        <v>102</v>
      </c>
      <c r="W14" s="67">
        <v>44701</v>
      </c>
      <c r="X14" s="50">
        <v>44804</v>
      </c>
      <c r="Y14" s="44">
        <v>1387</v>
      </c>
      <c r="Z14" s="45"/>
      <c r="AA14" s="46"/>
      <c r="AB14" s="46"/>
      <c r="AC14" s="47"/>
      <c r="AD14" s="46"/>
      <c r="AE14" s="48"/>
      <c r="AF14" s="35">
        <f t="shared" si="0"/>
        <v>23040000</v>
      </c>
      <c r="AG14" s="49"/>
    </row>
    <row r="15" spans="1:34" x14ac:dyDescent="0.25">
      <c r="A15" s="38">
        <v>467</v>
      </c>
      <c r="B15" s="64">
        <v>44701</v>
      </c>
      <c r="C15" s="22" t="s">
        <v>34</v>
      </c>
      <c r="D15" s="22" t="s">
        <v>85</v>
      </c>
      <c r="E15" s="69">
        <v>22000000</v>
      </c>
      <c r="F15" s="70">
        <f>E15/4</f>
        <v>5500000</v>
      </c>
      <c r="G15" s="25">
        <v>211020205</v>
      </c>
      <c r="H15" s="26">
        <v>748</v>
      </c>
      <c r="I15" s="62">
        <v>44701</v>
      </c>
      <c r="J15" s="71">
        <v>22000000</v>
      </c>
      <c r="K15" s="28" t="s">
        <v>86</v>
      </c>
      <c r="L15" s="29">
        <v>1016077845</v>
      </c>
      <c r="M15" s="22" t="s">
        <v>47</v>
      </c>
      <c r="N15" s="30" t="s">
        <v>87</v>
      </c>
      <c r="O15" s="31">
        <v>3166245967</v>
      </c>
      <c r="P15" s="34" t="s">
        <v>35</v>
      </c>
      <c r="Q15" s="32">
        <v>51827967</v>
      </c>
      <c r="R15" s="33" t="s">
        <v>36</v>
      </c>
      <c r="S15" s="33" t="s">
        <v>37</v>
      </c>
      <c r="T15" s="34" t="s">
        <v>38</v>
      </c>
      <c r="U15" s="34" t="s">
        <v>65</v>
      </c>
      <c r="V15" s="34">
        <v>129</v>
      </c>
      <c r="W15" s="67">
        <v>44704</v>
      </c>
      <c r="X15" s="50">
        <v>44834</v>
      </c>
      <c r="Y15" s="44">
        <v>1397</v>
      </c>
      <c r="Z15" s="45"/>
      <c r="AA15" s="46"/>
      <c r="AB15" s="46"/>
      <c r="AC15" s="47"/>
      <c r="AD15" s="46"/>
      <c r="AE15" s="48"/>
      <c r="AF15" s="35">
        <f t="shared" si="0"/>
        <v>22000000</v>
      </c>
      <c r="AG15" s="49"/>
    </row>
    <row r="16" spans="1:34" x14ac:dyDescent="0.2">
      <c r="A16" s="38">
        <v>468</v>
      </c>
      <c r="B16" s="64">
        <v>44701</v>
      </c>
      <c r="C16" s="22" t="s">
        <v>115</v>
      </c>
      <c r="D16" s="22" t="s">
        <v>116</v>
      </c>
      <c r="E16" s="23">
        <v>16571500</v>
      </c>
      <c r="F16" s="24">
        <v>0</v>
      </c>
      <c r="G16" s="25">
        <v>213020908</v>
      </c>
      <c r="H16" s="26">
        <v>738</v>
      </c>
      <c r="I16" s="62">
        <v>44700</v>
      </c>
      <c r="J16" s="23">
        <v>16571500</v>
      </c>
      <c r="K16" s="41" t="s">
        <v>117</v>
      </c>
      <c r="L16" s="60">
        <v>80165626</v>
      </c>
      <c r="M16" s="22" t="s">
        <v>47</v>
      </c>
      <c r="N16" s="72" t="s">
        <v>118</v>
      </c>
      <c r="O16" s="31">
        <v>3156307400</v>
      </c>
      <c r="P16" s="34" t="s">
        <v>35</v>
      </c>
      <c r="Q16" s="32">
        <v>51908318</v>
      </c>
      <c r="R16" s="22" t="s">
        <v>48</v>
      </c>
      <c r="S16" s="22" t="s">
        <v>48</v>
      </c>
      <c r="T16" s="34" t="s">
        <v>38</v>
      </c>
      <c r="U16" s="34" t="s">
        <v>39</v>
      </c>
      <c r="V16" s="34">
        <v>7</v>
      </c>
      <c r="W16" s="67">
        <v>44701</v>
      </c>
      <c r="X16" s="50" t="s">
        <v>119</v>
      </c>
      <c r="Y16" s="44">
        <v>1398</v>
      </c>
      <c r="Z16" s="45"/>
      <c r="AA16" s="46"/>
      <c r="AB16" s="46"/>
      <c r="AC16" s="47"/>
      <c r="AD16" s="46"/>
      <c r="AE16" s="48"/>
      <c r="AF16" s="35">
        <f t="shared" si="0"/>
        <v>16571500</v>
      </c>
      <c r="AG16" s="49"/>
    </row>
    <row r="17" spans="1:36" x14ac:dyDescent="0.25">
      <c r="A17" s="21">
        <v>469</v>
      </c>
      <c r="B17" s="64">
        <v>44706</v>
      </c>
      <c r="C17" s="22" t="s">
        <v>34</v>
      </c>
      <c r="D17" s="22" t="s">
        <v>45</v>
      </c>
      <c r="E17" s="23">
        <v>2903000</v>
      </c>
      <c r="F17" s="24">
        <v>1300000</v>
      </c>
      <c r="G17" s="25">
        <v>211020205</v>
      </c>
      <c r="H17" s="26">
        <v>739</v>
      </c>
      <c r="I17" s="62">
        <v>44700</v>
      </c>
      <c r="J17" s="23">
        <v>2990000</v>
      </c>
      <c r="K17" s="41" t="s">
        <v>120</v>
      </c>
      <c r="L17" s="42">
        <v>41240638</v>
      </c>
      <c r="M17" s="22" t="s">
        <v>41</v>
      </c>
      <c r="N17" s="63" t="s">
        <v>121</v>
      </c>
      <c r="O17" s="31">
        <v>3224985744</v>
      </c>
      <c r="P17" s="34" t="s">
        <v>35</v>
      </c>
      <c r="Q17" s="43">
        <v>41214973</v>
      </c>
      <c r="R17" s="22" t="s">
        <v>42</v>
      </c>
      <c r="S17" s="22" t="s">
        <v>83</v>
      </c>
      <c r="T17" s="34" t="s">
        <v>38</v>
      </c>
      <c r="U17" s="34" t="s">
        <v>65</v>
      </c>
      <c r="V17" s="34">
        <v>67</v>
      </c>
      <c r="W17" s="67">
        <v>44706</v>
      </c>
      <c r="X17" s="50">
        <v>44773</v>
      </c>
      <c r="Y17" s="44">
        <v>1429</v>
      </c>
      <c r="Z17" s="45"/>
      <c r="AA17" s="46"/>
      <c r="AB17" s="46"/>
      <c r="AC17" s="47"/>
      <c r="AD17" s="46"/>
      <c r="AE17" s="48"/>
      <c r="AF17" s="35">
        <f t="shared" si="0"/>
        <v>2903000</v>
      </c>
      <c r="AG17" s="49"/>
      <c r="AJ17" s="37">
        <v>1300000</v>
      </c>
    </row>
    <row r="18" spans="1:36" x14ac:dyDescent="0.25">
      <c r="A18" s="38">
        <v>470</v>
      </c>
      <c r="B18" s="64">
        <v>44708</v>
      </c>
      <c r="C18" s="22" t="s">
        <v>34</v>
      </c>
      <c r="D18" s="22" t="s">
        <v>50</v>
      </c>
      <c r="E18" s="23">
        <v>20736000</v>
      </c>
      <c r="F18" s="24">
        <v>6528000</v>
      </c>
      <c r="G18" s="25">
        <v>211020105</v>
      </c>
      <c r="H18" s="26">
        <v>771</v>
      </c>
      <c r="I18" s="62">
        <v>44706</v>
      </c>
      <c r="J18" s="23">
        <v>20736000</v>
      </c>
      <c r="K18" s="61" t="s">
        <v>122</v>
      </c>
      <c r="L18" s="60">
        <v>1232593583</v>
      </c>
      <c r="M18" s="22" t="s">
        <v>47</v>
      </c>
      <c r="N18" s="63" t="s">
        <v>123</v>
      </c>
      <c r="O18" s="31">
        <v>3002707904</v>
      </c>
      <c r="P18" s="34" t="s">
        <v>35</v>
      </c>
      <c r="Q18" s="65">
        <v>19263867</v>
      </c>
      <c r="R18" s="22" t="s">
        <v>76</v>
      </c>
      <c r="S18" s="22" t="s">
        <v>55</v>
      </c>
      <c r="T18" s="34" t="s">
        <v>38</v>
      </c>
      <c r="U18" s="34" t="s">
        <v>65</v>
      </c>
      <c r="V18" s="34">
        <v>94</v>
      </c>
      <c r="W18" s="67">
        <v>44708</v>
      </c>
      <c r="X18" s="50">
        <v>44804</v>
      </c>
      <c r="Y18" s="44">
        <v>1432</v>
      </c>
      <c r="Z18" s="45"/>
      <c r="AA18" s="46"/>
      <c r="AB18" s="46"/>
      <c r="AC18" s="47"/>
      <c r="AD18" s="46"/>
      <c r="AE18" s="48"/>
      <c r="AF18" s="35">
        <f t="shared" si="0"/>
        <v>20736000</v>
      </c>
      <c r="AG18" s="49"/>
      <c r="AJ18" s="37">
        <f>AJ17/30</f>
        <v>43333.333333333336</v>
      </c>
    </row>
    <row r="19" spans="1:36" x14ac:dyDescent="0.25">
      <c r="A19" s="38">
        <v>471</v>
      </c>
      <c r="B19" s="64">
        <v>44712</v>
      </c>
      <c r="C19" s="22" t="s">
        <v>34</v>
      </c>
      <c r="D19" s="22" t="s">
        <v>61</v>
      </c>
      <c r="E19" s="23">
        <v>21000000</v>
      </c>
      <c r="F19" s="24">
        <v>3000000</v>
      </c>
      <c r="G19" s="25">
        <v>211020105</v>
      </c>
      <c r="H19" s="26">
        <v>768</v>
      </c>
      <c r="I19" s="62">
        <v>44706</v>
      </c>
      <c r="J19" s="23">
        <v>21000000</v>
      </c>
      <c r="K19" s="41" t="s">
        <v>124</v>
      </c>
      <c r="L19" s="60">
        <v>1049655199</v>
      </c>
      <c r="M19" s="22" t="s">
        <v>125</v>
      </c>
      <c r="N19" s="63" t="s">
        <v>126</v>
      </c>
      <c r="O19" s="31">
        <v>3176818801</v>
      </c>
      <c r="P19" s="34" t="s">
        <v>35</v>
      </c>
      <c r="Q19" s="43">
        <v>79581162</v>
      </c>
      <c r="R19" s="22" t="s">
        <v>58</v>
      </c>
      <c r="S19" s="22" t="s">
        <v>59</v>
      </c>
      <c r="T19" s="34" t="s">
        <v>38</v>
      </c>
      <c r="U19" s="34" t="s">
        <v>39</v>
      </c>
      <c r="V19" s="34">
        <v>7</v>
      </c>
      <c r="W19" s="67">
        <v>44713</v>
      </c>
      <c r="X19" s="50">
        <v>44926</v>
      </c>
      <c r="Y19" s="44">
        <v>1442</v>
      </c>
      <c r="Z19" s="45"/>
      <c r="AA19" s="46"/>
      <c r="AB19" s="46"/>
      <c r="AC19" s="47"/>
      <c r="AD19" s="46"/>
      <c r="AE19" s="48"/>
      <c r="AF19" s="35">
        <f t="shared" si="0"/>
        <v>21000000</v>
      </c>
      <c r="AG19" s="49"/>
      <c r="AJ19" s="37">
        <v>7</v>
      </c>
    </row>
    <row r="20" spans="1:36" x14ac:dyDescent="0.25">
      <c r="A20" s="38">
        <v>472</v>
      </c>
      <c r="B20" s="64">
        <v>44712</v>
      </c>
      <c r="C20" s="22" t="s">
        <v>34</v>
      </c>
      <c r="D20" s="22" t="s">
        <v>127</v>
      </c>
      <c r="E20" s="23">
        <v>200200000</v>
      </c>
      <c r="F20" s="24">
        <f>E20/7</f>
        <v>28600000</v>
      </c>
      <c r="G20" s="25">
        <v>211020105</v>
      </c>
      <c r="H20" s="26">
        <v>769</v>
      </c>
      <c r="I20" s="62">
        <v>44706</v>
      </c>
      <c r="J20" s="39">
        <v>200200000</v>
      </c>
      <c r="K20" s="41" t="s">
        <v>128</v>
      </c>
      <c r="L20" s="42">
        <v>79285666</v>
      </c>
      <c r="M20" s="57" t="s">
        <v>47</v>
      </c>
      <c r="N20" s="73" t="s">
        <v>129</v>
      </c>
      <c r="O20" s="31">
        <v>3124807699</v>
      </c>
      <c r="P20" s="34" t="s">
        <v>35</v>
      </c>
      <c r="Q20" s="65">
        <v>19263867</v>
      </c>
      <c r="R20" s="22" t="s">
        <v>76</v>
      </c>
      <c r="S20" s="22" t="s">
        <v>66</v>
      </c>
      <c r="T20" s="34" t="s">
        <v>38</v>
      </c>
      <c r="U20" s="34" t="s">
        <v>39</v>
      </c>
      <c r="V20" s="34">
        <v>7</v>
      </c>
      <c r="W20" s="67">
        <v>44713</v>
      </c>
      <c r="X20" s="50">
        <v>44926</v>
      </c>
      <c r="Y20" s="44">
        <v>1441</v>
      </c>
      <c r="Z20" s="45"/>
      <c r="AA20" s="46"/>
      <c r="AB20" s="46"/>
      <c r="AC20" s="47"/>
      <c r="AD20" s="46"/>
      <c r="AE20" s="48"/>
      <c r="AF20" s="35">
        <f t="shared" si="0"/>
        <v>200200000</v>
      </c>
      <c r="AG20" s="49"/>
      <c r="AJ20" s="37">
        <f>AJ19*AJ18</f>
        <v>303333.33333333337</v>
      </c>
    </row>
    <row r="21" spans="1:36" x14ac:dyDescent="0.25">
      <c r="A21" s="21">
        <v>473</v>
      </c>
      <c r="B21" s="64">
        <v>44712</v>
      </c>
      <c r="C21" s="22" t="s">
        <v>34</v>
      </c>
      <c r="D21" s="22" t="s">
        <v>130</v>
      </c>
      <c r="E21" s="23">
        <v>12047000</v>
      </c>
      <c r="F21" s="24">
        <v>1721000</v>
      </c>
      <c r="G21" s="25">
        <v>211020105</v>
      </c>
      <c r="H21" s="26">
        <v>767</v>
      </c>
      <c r="I21" s="62">
        <v>44706</v>
      </c>
      <c r="J21" s="23">
        <v>12047000</v>
      </c>
      <c r="K21" s="61" t="s">
        <v>131</v>
      </c>
      <c r="L21" s="60">
        <v>1133939753</v>
      </c>
      <c r="M21" s="22">
        <v>1133939753</v>
      </c>
      <c r="N21" s="30" t="s">
        <v>132</v>
      </c>
      <c r="O21" s="31">
        <v>3188735379</v>
      </c>
      <c r="P21" s="34" t="s">
        <v>35</v>
      </c>
      <c r="Q21" s="43">
        <v>79581162</v>
      </c>
      <c r="R21" s="22" t="s">
        <v>58</v>
      </c>
      <c r="S21" s="22" t="s">
        <v>59</v>
      </c>
      <c r="T21" s="34" t="s">
        <v>38</v>
      </c>
      <c r="U21" s="34" t="s">
        <v>39</v>
      </c>
      <c r="V21" s="34">
        <v>7</v>
      </c>
      <c r="W21" s="67">
        <v>44713</v>
      </c>
      <c r="X21" s="50">
        <v>44926</v>
      </c>
      <c r="Y21" s="44">
        <v>1444</v>
      </c>
      <c r="Z21" s="45"/>
      <c r="AA21" s="46"/>
      <c r="AB21" s="46"/>
      <c r="AC21" s="47"/>
      <c r="AD21" s="46"/>
      <c r="AE21" s="48"/>
      <c r="AF21" s="35">
        <f t="shared" si="0"/>
        <v>12047000</v>
      </c>
      <c r="AG21" s="49"/>
      <c r="AJ21" s="37">
        <v>2600000</v>
      </c>
    </row>
    <row r="22" spans="1:36" x14ac:dyDescent="0.25">
      <c r="A22" s="38">
        <v>474</v>
      </c>
      <c r="B22" s="64">
        <v>44712</v>
      </c>
      <c r="C22" s="22" t="s">
        <v>79</v>
      </c>
      <c r="D22" s="22" t="s">
        <v>133</v>
      </c>
      <c r="E22" s="23">
        <v>51998382.799999997</v>
      </c>
      <c r="F22" s="24">
        <v>0</v>
      </c>
      <c r="G22" s="25" t="s">
        <v>84</v>
      </c>
      <c r="H22" s="26">
        <v>730</v>
      </c>
      <c r="I22" s="62">
        <v>44692</v>
      </c>
      <c r="J22" s="23">
        <v>51998382.799999997</v>
      </c>
      <c r="K22" s="61" t="s">
        <v>134</v>
      </c>
      <c r="L22" s="60" t="s">
        <v>135</v>
      </c>
      <c r="M22" s="22" t="s">
        <v>136</v>
      </c>
      <c r="N22" s="30"/>
      <c r="O22" s="31"/>
      <c r="P22" s="34" t="s">
        <v>35</v>
      </c>
      <c r="Q22" s="43">
        <v>41214973</v>
      </c>
      <c r="R22" s="22" t="s">
        <v>42</v>
      </c>
      <c r="S22" s="22" t="s">
        <v>79</v>
      </c>
      <c r="T22" s="34" t="s">
        <v>38</v>
      </c>
      <c r="U22" s="34" t="s">
        <v>65</v>
      </c>
      <c r="V22" s="34">
        <v>226</v>
      </c>
      <c r="W22" s="67">
        <v>44719</v>
      </c>
      <c r="X22" s="50">
        <v>44915</v>
      </c>
      <c r="Y22" s="44">
        <v>1445</v>
      </c>
      <c r="Z22" s="45"/>
      <c r="AA22" s="46"/>
      <c r="AB22" s="46"/>
      <c r="AC22" s="47"/>
      <c r="AD22" s="46"/>
      <c r="AE22" s="48"/>
      <c r="AF22" s="35">
        <f t="shared" si="0"/>
        <v>51998382.799999997</v>
      </c>
      <c r="AG22" s="49"/>
      <c r="AJ22" s="37">
        <f>AJ21+AJ20</f>
        <v>2903333.3333333335</v>
      </c>
    </row>
    <row r="290" spans="1:32" x14ac:dyDescent="0.25">
      <c r="A290" s="76"/>
      <c r="C290" s="78">
        <v>0</v>
      </c>
      <c r="Q290" s="76"/>
      <c r="AA290" s="86"/>
      <c r="AB290" s="86"/>
      <c r="AD290" s="86"/>
      <c r="AE290" s="84"/>
      <c r="AF290" s="88"/>
    </row>
  </sheetData>
  <hyperlinks>
    <hyperlink ref="N2" r:id="rId1" xr:uid="{02716C9C-578A-4C66-B256-83561A756D8C}"/>
    <hyperlink ref="N3" r:id="rId2" xr:uid="{65F6B501-5665-476D-B43A-D4B788EAFD2E}"/>
    <hyperlink ref="N4" r:id="rId3" xr:uid="{44F5BD2C-D203-48C0-AD6A-9B03FDF79844}"/>
    <hyperlink ref="N5" r:id="rId4" xr:uid="{D1E2575C-1338-4F61-8EC4-236B9E7FCFF7}"/>
    <hyperlink ref="N6" r:id="rId5" xr:uid="{CD7BFFFB-C924-4C43-83C2-E04DA7A56855}"/>
    <hyperlink ref="N7" r:id="rId6" xr:uid="{94C50144-77F3-4AAB-913A-2159D214F2F9}"/>
    <hyperlink ref="N8" r:id="rId7" xr:uid="{BD683FF2-D2C6-485D-A343-5CE7E3D9A703}"/>
    <hyperlink ref="N9" r:id="rId8" xr:uid="{37F7B086-CDFF-4755-904F-DE6BAF38EF7D}"/>
    <hyperlink ref="N10" r:id="rId9" xr:uid="{E84F7D68-11C5-471B-8EBA-79D94C47E4D0}"/>
    <hyperlink ref="N11" r:id="rId10" xr:uid="{A45858C2-D618-4EEF-BA3D-08ED446AB1D0}"/>
    <hyperlink ref="N14" r:id="rId11" xr:uid="{84357E5C-2372-45B4-AC12-76B1AE7E34D5}"/>
    <hyperlink ref="N15" r:id="rId12" xr:uid="{BF3212F4-7E48-4680-9041-FEF0D251B46E}"/>
    <hyperlink ref="N17" r:id="rId13" xr:uid="{EFB5D881-8569-40D6-BA66-2DF538F3FC26}"/>
    <hyperlink ref="N18" r:id="rId14" xr:uid="{5999B132-159D-45F8-8A1C-CA86BF837185}"/>
    <hyperlink ref="N19" r:id="rId15" xr:uid="{68C0EA0B-A817-426C-9D52-379919763134}"/>
    <hyperlink ref="N20" r:id="rId16" xr:uid="{71B58BB9-29A0-4039-8246-5037CB9396D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JURIDICA</dc:creator>
  <cp:lastModifiedBy>LILIANA JURIDICA</cp:lastModifiedBy>
  <dcterms:created xsi:type="dcterms:W3CDTF">2022-06-22T20:28:56Z</dcterms:created>
  <dcterms:modified xsi:type="dcterms:W3CDTF">2022-06-22T20:30:16Z</dcterms:modified>
</cp:coreProperties>
</file>