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RIDICA\Desktop\INFORMES LILIANA\CONTRATACION MENSUAL - GOBIERNO EN LINEA\VIGENCIA 2022\"/>
    </mc:Choice>
  </mc:AlternateContent>
  <bookViews>
    <workbookView xWindow="0" yWindow="0" windowWidth="28800" windowHeight="120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10" i="1" l="1"/>
  <c r="AF9" i="1"/>
  <c r="F9" i="1"/>
  <c r="AF8" i="1"/>
  <c r="AF7" i="1"/>
  <c r="F7" i="1"/>
  <c r="AF6" i="1"/>
  <c r="F6" i="1"/>
  <c r="AF5" i="1"/>
  <c r="F5" i="1"/>
  <c r="AF4" i="1"/>
  <c r="F4" i="1"/>
  <c r="AF3" i="1"/>
  <c r="F3" i="1"/>
  <c r="AF2" i="1"/>
  <c r="F2" i="1"/>
</calcChain>
</file>

<file path=xl/sharedStrings.xml><?xml version="1.0" encoding="utf-8"?>
<sst xmlns="http://schemas.openxmlformats.org/spreadsheetml/2006/main" count="127" uniqueCount="89">
  <si>
    <t xml:space="preserve">No. De Contrato </t>
  </si>
  <si>
    <t>Fecha De Suscripción Del Contrato</t>
  </si>
  <si>
    <t>TIPO DE CONTRATO</t>
  </si>
  <si>
    <t>OBJETO DEL CONTRATO</t>
  </si>
  <si>
    <t>VALOR INICIAL DEL CONTRATO</t>
  </si>
  <si>
    <t>VALOR MENSUAL (SI APLICA)</t>
  </si>
  <si>
    <t>RUBRO PRESUPUESTAL</t>
  </si>
  <si>
    <t>No CDP</t>
  </si>
  <si>
    <t>FECHA DE EXPEDICION DEL CDP</t>
  </si>
  <si>
    <t>VALOR CDP</t>
  </si>
  <si>
    <t>NOMBRE DEL CONTRATISTA</t>
  </si>
  <si>
    <t>Cédula / Nit Del Contratista</t>
  </si>
  <si>
    <t>LUGAR DE EXPEDICION</t>
  </si>
  <si>
    <t>CORREO ELECTRONICO</t>
  </si>
  <si>
    <t xml:space="preserve">Numero de Telefono </t>
  </si>
  <si>
    <t>PERSONA</t>
  </si>
  <si>
    <t>Cédula / Nit Del Supervisor</t>
  </si>
  <si>
    <t>NOMBRE SUPERVISOR</t>
  </si>
  <si>
    <t>AREA</t>
  </si>
  <si>
    <t>Tipo De Vinculación Supervisor</t>
  </si>
  <si>
    <t>Plazo De Ejecución - Unidad De Ejecución</t>
  </si>
  <si>
    <t>Plazo De Ejecución - Número De Unidades</t>
  </si>
  <si>
    <t>Fecha Inicio Del Contrato</t>
  </si>
  <si>
    <t>Fecha Terminación Del Contrato</t>
  </si>
  <si>
    <t>No. Registro</t>
  </si>
  <si>
    <t>FECHA DE ADICION, PRORROGA O MODIFICACION</t>
  </si>
  <si>
    <t>NUMERO CDP ADICION</t>
  </si>
  <si>
    <t>NUMERO DE RP ADICION</t>
  </si>
  <si>
    <t>VALOR ADICIONADO</t>
  </si>
  <si>
    <t>PLAZO ADICIONADO</t>
  </si>
  <si>
    <t>NUMERO PLAZO DE EJECUCION</t>
  </si>
  <si>
    <t>VALOR FINAL DEL CONTRATO</t>
  </si>
  <si>
    <t>Fecha Terminación FINAL del Contrato</t>
  </si>
  <si>
    <t>TIPO DE MODIFICACION Y/O OBSERVACION</t>
  </si>
  <si>
    <t>PRESTACION DE SERVICIOS</t>
  </si>
  <si>
    <t>NATURAL</t>
  </si>
  <si>
    <t>OVEIDA PARRA NOVOA</t>
  </si>
  <si>
    <t>GERENCIA</t>
  </si>
  <si>
    <t>INTERNO</t>
  </si>
  <si>
    <t>MES</t>
  </si>
  <si>
    <t>SAN JOSE DEL GUAVIARE</t>
  </si>
  <si>
    <t>ROSA EMILIANA MELO LOAIZA</t>
  </si>
  <si>
    <t xml:space="preserve">San José del Guaviare </t>
  </si>
  <si>
    <t>BOGOTA D.C</t>
  </si>
  <si>
    <t>DORA JUDITH CUADRADO ORJUELA</t>
  </si>
  <si>
    <t>GESTION DEL TALENTO HUMANO</t>
  </si>
  <si>
    <t>SERVICIO</t>
  </si>
  <si>
    <t>RUT</t>
  </si>
  <si>
    <t>JURIDICA</t>
  </si>
  <si>
    <t>DIAS</t>
  </si>
  <si>
    <t>SUBGERENCIA DE GESTION DE SERVICIOS DE SALUD</t>
  </si>
  <si>
    <t>NIT</t>
  </si>
  <si>
    <t>ALEXANDRA BONILLA PEREZ</t>
  </si>
  <si>
    <t>LABORATORIO CLINICO</t>
  </si>
  <si>
    <t>MIGUEL ANGEL CERON MOLINA</t>
  </si>
  <si>
    <t>MANTENIMIENTO</t>
  </si>
  <si>
    <t>SUBGERENCIA DE GESTION ADMINISTRATIVA Y FINANCIERA</t>
  </si>
  <si>
    <t>SUMINISTRO</t>
  </si>
  <si>
    <t xml:space="preserve">SERVICIO DE ADMISIÓN, TRATAMIENTO, TRANSPORTE Y DISTRIBUCIÓN DE CORRESPONDENCIA Y DEMÁS ENVÍOS POSTALES, EN LAS MODALIDADES DE SERVICIO POSTAL, CERTIFICADO URBANO NACIONAL, SERVICIOS POST- EXPRESS A NIVEL URBANO Y NACIONAL </t>
  </si>
  <si>
    <t>INTER RAPIDISIMO SA</t>
  </si>
  <si>
    <t>800251569-7</t>
  </si>
  <si>
    <t>gerencia@interrapidisimo.com</t>
  </si>
  <si>
    <t>SUMINISTRO DE VIVERES PARA LA PREPARACION DE RACIONES INTRAHOSPITALARIAS</t>
  </si>
  <si>
    <t>JOSE ARMANDO SAAVEDRA PUENTES</t>
  </si>
  <si>
    <t>VILLANUEVA</t>
  </si>
  <si>
    <t>yoli19c@hotmail.com</t>
  </si>
  <si>
    <t>PRESTACION DE SERVICIOS ESPECIALIZADOS DE RADIOLOGIA PARA LA LECTURA Y REPORTE DE RAYOS X, TOMA Y ANALISIS Y REPORTE DE ECOGRAFIAS Y Y DOPPLER A LOS USUARIOS ATENDIDOS EN LA ESE HOSPITAL SAN JOSE DEL GUAVIARE</t>
  </si>
  <si>
    <t>SERHSALUD SERVICIOS ESPECIALIZADOS EN SALUD Y RADIOLOGIA SAS</t>
  </si>
  <si>
    <t>901479485-3</t>
  </si>
  <si>
    <t>DOCCARLOSLOPEZ@GMAIL.COM</t>
  </si>
  <si>
    <t xml:space="preserve">COMPRA DE ELEMENTOS DE DESINFECCION PARA ASEO, LAVADO Y PRODUCTOS DESECHABLES PARA LA ESE HOSPITAL SAN JOSE DEL GUAVIARE </t>
  </si>
  <si>
    <t>RODRIGO RAMIREZ</t>
  </si>
  <si>
    <t>rojasramirez15@gmail.com</t>
  </si>
  <si>
    <t xml:space="preserve">MANTENIMIENTO PREVENTIVO, CORRECTIVO Y STOCK DE REPUESTOS DE LOS EQUIPOS DE LAVANDERIA, DENOMINADOS LAVADORAS, SECADORAS Y CALENTADORES </t>
  </si>
  <si>
    <t>213010101/213020101</t>
  </si>
  <si>
    <t>INGENIERIA Y ARQUITECTURA HOSPITALARIA SAS</t>
  </si>
  <si>
    <t>822007412-5</t>
  </si>
  <si>
    <t>ingeniriaarquitectura@iahospitalaria.com</t>
  </si>
  <si>
    <t xml:space="preserve">SUMINISTRO DE FOTOCOPIAS Y/O IMPRESIONES DE FORMATOS INSTITUCIONALES </t>
  </si>
  <si>
    <t>WILMER RAMIREZ GALEANO</t>
  </si>
  <si>
    <t>alex789wil@hotmail.com</t>
  </si>
  <si>
    <t>SUMINISTRO DE LAS TRES (03) DOTACIONES DE VESTIDO Y CALZADO DE TRABAJO VIGENCIA 2021 PARA EL PERSONAL DE PLANTA QUE DEVENGA UNA ASIGNACION BASICA MENSUAL INFERIOR A DOS VECES EL SALARIO MINIMI MENSUAL LEGAL VIGENTE</t>
  </si>
  <si>
    <t>SIMON MOLINA MORALES</t>
  </si>
  <si>
    <t>smolinamorales@gmail.com</t>
  </si>
  <si>
    <t>PRESTACION DE SERVICIOS COMO ASESORA JURIDICA EXTERNA</t>
  </si>
  <si>
    <t>HAIDY CAROLINA OSPINA VALENCIA</t>
  </si>
  <si>
    <t>carolina.ospina1407@gmail.com</t>
  </si>
  <si>
    <t xml:space="preserve">SUMINISTRO DE MATERIALES Y REACTIVOS </t>
  </si>
  <si>
    <t>DOTACIONES QUIMICO MEDICAS 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</si>
</sst>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b/>
      <sz val="11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name val="Arial"/>
      <family val="2"/>
    </font>
    <font>
      <b/>
      <sz val="14"/>
      <color rgb="FFFF0000"/>
      <name val="Arial"/>
      <family val="2"/>
    </font>
    <font>
      <sz val="8"/>
      <color rgb="FFFF000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9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u/>
      <sz val="8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93">
    <xf numFmtId="0" fontId="0" fillId="0" borderId="0" xfId="0"/>
    <xf numFmtId="3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4" fillId="0" borderId="1" xfId="2" applyNumberFormat="1" applyFont="1" applyFill="1" applyBorder="1" applyAlignment="1">
      <alignment horizontal="center" vertical="center" wrapText="1"/>
    </xf>
    <xf numFmtId="3" fontId="5" fillId="0" borderId="1" xfId="2" applyNumberFormat="1" applyFont="1" applyFill="1" applyBorder="1" applyAlignment="1">
      <alignment horizontal="center" vertical="center" wrapText="1"/>
    </xf>
    <xf numFmtId="1" fontId="6" fillId="0" borderId="1" xfId="2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4" fontId="2" fillId="0" borderId="1" xfId="2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3" fontId="3" fillId="0" borderId="1" xfId="1" applyNumberFormat="1" applyFont="1" applyFill="1" applyBorder="1" applyAlignment="1">
      <alignment horizontal="center" vertical="center" wrapText="1"/>
    </xf>
    <xf numFmtId="3" fontId="3" fillId="0" borderId="1" xfId="2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3" fontId="2" fillId="0" borderId="1" xfId="2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3" fontId="2" fillId="0" borderId="1" xfId="1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3" fontId="8" fillId="0" borderId="0" xfId="2" applyNumberFormat="1" applyFont="1" applyFill="1" applyBorder="1" applyAlignment="1">
      <alignment horizontal="center" vertical="center"/>
    </xf>
    <xf numFmtId="3" fontId="9" fillId="0" borderId="0" xfId="0" applyNumberFormat="1" applyFont="1" applyFill="1" applyAlignment="1">
      <alignment horizontal="center" vertical="center"/>
    </xf>
    <xf numFmtId="3" fontId="10" fillId="0" borderId="2" xfId="0" applyNumberFormat="1" applyFont="1" applyFill="1" applyBorder="1" applyAlignment="1">
      <alignment horizontal="right" vertical="center"/>
    </xf>
    <xf numFmtId="3" fontId="12" fillId="0" borderId="1" xfId="0" applyNumberFormat="1" applyFont="1" applyFill="1" applyBorder="1" applyAlignment="1">
      <alignment horizontal="left" vertical="center"/>
    </xf>
    <xf numFmtId="3" fontId="10" fillId="0" borderId="1" xfId="2" applyNumberFormat="1" applyFont="1" applyFill="1" applyBorder="1" applyAlignment="1">
      <alignment horizontal="right" vertical="center" wrapText="1"/>
    </xf>
    <xf numFmtId="3" fontId="13" fillId="0" borderId="1" xfId="2" applyNumberFormat="1" applyFont="1" applyFill="1" applyBorder="1" applyAlignment="1">
      <alignment horizontal="right" vertical="center" wrapText="1"/>
    </xf>
    <xf numFmtId="1" fontId="14" fillId="0" borderId="1" xfId="2" applyNumberFormat="1" applyFont="1" applyFill="1" applyBorder="1" applyAlignment="1">
      <alignment horizontal="right" vertical="center"/>
    </xf>
    <xf numFmtId="1" fontId="10" fillId="0" borderId="1" xfId="0" applyNumberFormat="1" applyFont="1" applyFill="1" applyBorder="1" applyAlignment="1">
      <alignment horizontal="center" vertical="center"/>
    </xf>
    <xf numFmtId="14" fontId="13" fillId="0" borderId="1" xfId="2" applyNumberFormat="1" applyFont="1" applyFill="1" applyBorder="1" applyAlignment="1">
      <alignment horizontal="right" vertical="center" wrapText="1"/>
    </xf>
    <xf numFmtId="3" fontId="11" fillId="0" borderId="2" xfId="0" applyNumberFormat="1" applyFont="1" applyFill="1" applyBorder="1" applyAlignment="1">
      <alignment horizontal="left" vertical="center"/>
    </xf>
    <xf numFmtId="3" fontId="11" fillId="0" borderId="2" xfId="1" applyNumberFormat="1" applyFont="1" applyFill="1" applyBorder="1" applyAlignment="1">
      <alignment horizontal="right" vertical="center"/>
    </xf>
    <xf numFmtId="3" fontId="16" fillId="0" borderId="1" xfId="3" applyNumberFormat="1" applyFont="1" applyFill="1" applyBorder="1" applyAlignment="1">
      <alignment horizontal="left" vertical="center"/>
    </xf>
    <xf numFmtId="1" fontId="12" fillId="0" borderId="1" xfId="0" applyNumberFormat="1" applyFont="1" applyFill="1" applyBorder="1" applyAlignment="1">
      <alignment horizontal="right" vertical="center"/>
    </xf>
    <xf numFmtId="3" fontId="12" fillId="0" borderId="2" xfId="2" applyNumberFormat="1" applyFont="1" applyFill="1" applyBorder="1" applyAlignment="1">
      <alignment horizontal="right" vertical="center"/>
    </xf>
    <xf numFmtId="3" fontId="12" fillId="0" borderId="2" xfId="0" applyNumberFormat="1" applyFont="1" applyFill="1" applyBorder="1" applyAlignment="1">
      <alignment horizontal="left" vertical="center"/>
    </xf>
    <xf numFmtId="3" fontId="12" fillId="0" borderId="1" xfId="0" applyNumberFormat="1" applyFont="1" applyFill="1" applyBorder="1" applyAlignment="1">
      <alignment horizontal="center" vertical="center"/>
    </xf>
    <xf numFmtId="3" fontId="12" fillId="0" borderId="2" xfId="0" applyNumberFormat="1" applyFont="1" applyFill="1" applyBorder="1" applyAlignment="1">
      <alignment horizontal="center" vertical="center"/>
    </xf>
    <xf numFmtId="164" fontId="10" fillId="0" borderId="2" xfId="1" applyNumberFormat="1" applyFont="1" applyFill="1" applyBorder="1" applyAlignment="1">
      <alignment horizontal="right" vertical="center"/>
    </xf>
    <xf numFmtId="3" fontId="3" fillId="0" borderId="0" xfId="2" applyNumberFormat="1" applyFont="1" applyFill="1" applyAlignment="1">
      <alignment horizontal="left" vertical="center"/>
    </xf>
    <xf numFmtId="3" fontId="12" fillId="0" borderId="0" xfId="0" applyNumberFormat="1" applyFont="1" applyFill="1" applyAlignment="1">
      <alignment horizontal="center" vertical="center"/>
    </xf>
    <xf numFmtId="3" fontId="10" fillId="0" borderId="1" xfId="0" applyNumberFormat="1" applyFont="1" applyFill="1" applyBorder="1" applyAlignment="1">
      <alignment horizontal="right" vertical="center"/>
    </xf>
    <xf numFmtId="3" fontId="10" fillId="0" borderId="1" xfId="2" applyNumberFormat="1" applyFont="1" applyFill="1" applyBorder="1" applyAlignment="1">
      <alignment horizontal="right" vertical="center"/>
    </xf>
    <xf numFmtId="3" fontId="13" fillId="0" borderId="1" xfId="2" applyNumberFormat="1" applyFont="1" applyFill="1" applyBorder="1" applyAlignment="1">
      <alignment horizontal="right" vertical="center"/>
    </xf>
    <xf numFmtId="3" fontId="11" fillId="0" borderId="1" xfId="0" applyNumberFormat="1" applyFont="1" applyFill="1" applyBorder="1" applyAlignment="1">
      <alignment horizontal="left" vertical="center"/>
    </xf>
    <xf numFmtId="3" fontId="12" fillId="0" borderId="1" xfId="2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center" vertical="center"/>
    </xf>
    <xf numFmtId="14" fontId="11" fillId="0" borderId="1" xfId="2" applyNumberFormat="1" applyFont="1" applyFill="1" applyBorder="1" applyAlignment="1">
      <alignment horizontal="center" vertical="center"/>
    </xf>
    <xf numFmtId="3" fontId="11" fillId="0" borderId="1" xfId="2" applyNumberFormat="1" applyFont="1" applyFill="1" applyBorder="1" applyAlignment="1">
      <alignment horizontal="center" vertical="center"/>
    </xf>
    <xf numFmtId="3" fontId="11" fillId="0" borderId="1" xfId="1" applyNumberFormat="1" applyFont="1" applyFill="1" applyBorder="1" applyAlignment="1">
      <alignment horizontal="center" vertical="center"/>
    </xf>
    <xf numFmtId="3" fontId="10" fillId="0" borderId="1" xfId="2" applyNumberFormat="1" applyFont="1" applyFill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/>
    </xf>
    <xf numFmtId="14" fontId="13" fillId="0" borderId="1" xfId="0" applyNumberFormat="1" applyFont="1" applyFill="1" applyBorder="1" applyAlignment="1">
      <alignment horizontal="right" vertical="center"/>
    </xf>
    <xf numFmtId="3" fontId="11" fillId="0" borderId="1" xfId="1" applyNumberFormat="1" applyFont="1" applyFill="1" applyBorder="1" applyAlignment="1">
      <alignment horizontal="right" vertical="center" wrapText="1"/>
    </xf>
    <xf numFmtId="3" fontId="11" fillId="0" borderId="0" xfId="0" applyNumberFormat="1" applyFont="1" applyFill="1" applyAlignment="1">
      <alignment horizontal="left" vertical="center"/>
    </xf>
    <xf numFmtId="3" fontId="11" fillId="0" borderId="0" xfId="1" applyNumberFormat="1" applyFont="1" applyFill="1" applyAlignment="1">
      <alignment horizontal="right" vertical="center"/>
    </xf>
    <xf numFmtId="1" fontId="12" fillId="0" borderId="0" xfId="0" applyNumberFormat="1" applyFont="1" applyFill="1" applyAlignment="1">
      <alignment horizontal="right" vertical="center"/>
    </xf>
    <xf numFmtId="3" fontId="11" fillId="0" borderId="0" xfId="2" applyNumberFormat="1" applyFont="1" applyFill="1" applyAlignment="1">
      <alignment horizontal="left" vertical="center"/>
    </xf>
    <xf numFmtId="1" fontId="17" fillId="0" borderId="1" xfId="2" applyNumberFormat="1" applyFont="1" applyFill="1" applyBorder="1" applyAlignment="1">
      <alignment horizontal="right" vertical="center"/>
    </xf>
    <xf numFmtId="3" fontId="18" fillId="0" borderId="1" xfId="2" applyNumberFormat="1" applyFont="1" applyFill="1" applyBorder="1" applyAlignment="1">
      <alignment horizontal="right" vertical="center"/>
    </xf>
    <xf numFmtId="3" fontId="11" fillId="0" borderId="1" xfId="2" applyNumberFormat="1" applyFont="1" applyFill="1" applyBorder="1" applyAlignment="1">
      <alignment horizontal="right" vertical="center"/>
    </xf>
    <xf numFmtId="14" fontId="19" fillId="0" borderId="1" xfId="2" applyNumberFormat="1" applyFont="1" applyFill="1" applyBorder="1" applyAlignment="1">
      <alignment horizontal="right" vertical="center"/>
    </xf>
    <xf numFmtId="3" fontId="11" fillId="0" borderId="1" xfId="2" applyNumberFormat="1" applyFont="1" applyFill="1" applyBorder="1" applyAlignment="1">
      <alignment horizontal="right" vertical="center" wrapText="1"/>
    </xf>
    <xf numFmtId="14" fontId="11" fillId="0" borderId="1" xfId="0" applyNumberFormat="1" applyFont="1" applyFill="1" applyBorder="1" applyAlignment="1">
      <alignment horizontal="center" vertical="center"/>
    </xf>
    <xf numFmtId="3" fontId="12" fillId="0" borderId="1" xfId="2" applyNumberFormat="1" applyFont="1" applyFill="1" applyBorder="1" applyAlignment="1">
      <alignment horizontal="right" vertical="center" wrapText="1"/>
    </xf>
    <xf numFmtId="14" fontId="13" fillId="0" borderId="1" xfId="2" applyNumberFormat="1" applyFont="1" applyFill="1" applyBorder="1" applyAlignment="1">
      <alignment horizontal="right" vertical="center"/>
    </xf>
    <xf numFmtId="14" fontId="13" fillId="0" borderId="1" xfId="0" applyNumberFormat="1" applyFont="1" applyFill="1" applyBorder="1" applyAlignment="1">
      <alignment horizontal="center" vertical="center"/>
    </xf>
    <xf numFmtId="0" fontId="14" fillId="0" borderId="0" xfId="0" applyFont="1"/>
    <xf numFmtId="3" fontId="12" fillId="0" borderId="3" xfId="0" applyNumberFormat="1" applyFont="1" applyFill="1" applyBorder="1" applyAlignment="1">
      <alignment horizontal="left" vertical="center"/>
    </xf>
    <xf numFmtId="0" fontId="20" fillId="0" borderId="1" xfId="0" applyFont="1" applyBorder="1" applyAlignment="1">
      <alignment vertical="center"/>
    </xf>
    <xf numFmtId="3" fontId="21" fillId="0" borderId="1" xfId="3" applyNumberFormat="1" applyFont="1" applyFill="1" applyBorder="1" applyAlignment="1">
      <alignment horizontal="left" vertical="center"/>
    </xf>
    <xf numFmtId="3" fontId="10" fillId="0" borderId="2" xfId="2" applyNumberFormat="1" applyFont="1" applyFill="1" applyBorder="1" applyAlignment="1">
      <alignment horizontal="right" vertical="center"/>
    </xf>
    <xf numFmtId="3" fontId="13" fillId="0" borderId="2" xfId="2" applyNumberFormat="1" applyFont="1" applyFill="1" applyBorder="1" applyAlignment="1">
      <alignment horizontal="right" vertical="center"/>
    </xf>
    <xf numFmtId="3" fontId="18" fillId="0" borderId="2" xfId="2" applyNumberFormat="1" applyFont="1" applyFill="1" applyBorder="1" applyAlignment="1">
      <alignment horizontal="right" vertical="center"/>
    </xf>
    <xf numFmtId="14" fontId="13" fillId="0" borderId="0" xfId="2" applyNumberFormat="1" applyFont="1" applyFill="1" applyAlignment="1">
      <alignment horizontal="right" vertical="center"/>
    </xf>
    <xf numFmtId="1" fontId="10" fillId="0" borderId="0" xfId="0" applyNumberFormat="1" applyFont="1" applyFill="1" applyAlignment="1">
      <alignment horizontal="center" vertical="center"/>
    </xf>
    <xf numFmtId="3" fontId="12" fillId="0" borderId="0" xfId="0" applyNumberFormat="1" applyFont="1" applyFill="1" applyAlignment="1">
      <alignment horizontal="right" vertical="center"/>
    </xf>
    <xf numFmtId="14" fontId="11" fillId="0" borderId="0" xfId="0" applyNumberFormat="1" applyFont="1" applyFill="1" applyAlignment="1">
      <alignment horizontal="center" vertical="center"/>
    </xf>
    <xf numFmtId="3" fontId="12" fillId="0" borderId="0" xfId="0" applyNumberFormat="1" applyFont="1" applyFill="1" applyAlignment="1">
      <alignment horizontal="left" vertical="center"/>
    </xf>
    <xf numFmtId="3" fontId="10" fillId="0" borderId="0" xfId="2" applyNumberFormat="1" applyFont="1" applyFill="1" applyAlignment="1">
      <alignment horizontal="right" vertical="center"/>
    </xf>
    <xf numFmtId="3" fontId="13" fillId="0" borderId="0" xfId="2" applyNumberFormat="1" applyFont="1" applyFill="1" applyAlignment="1">
      <alignment horizontal="right" vertical="center"/>
    </xf>
    <xf numFmtId="1" fontId="17" fillId="0" borderId="0" xfId="2" applyNumberFormat="1" applyFont="1" applyFill="1" applyAlignment="1">
      <alignment horizontal="right" vertical="center"/>
    </xf>
    <xf numFmtId="14" fontId="13" fillId="0" borderId="0" xfId="0" applyNumberFormat="1" applyFont="1" applyFill="1" applyAlignment="1">
      <alignment horizontal="center" vertical="center"/>
    </xf>
    <xf numFmtId="14" fontId="13" fillId="0" borderId="0" xfId="0" applyNumberFormat="1" applyFont="1" applyFill="1" applyAlignment="1">
      <alignment horizontal="right" vertical="center"/>
    </xf>
    <xf numFmtId="3" fontId="10" fillId="0" borderId="0" xfId="0" applyNumberFormat="1" applyFont="1" applyFill="1" applyAlignment="1">
      <alignment horizontal="center" vertical="center"/>
    </xf>
    <xf numFmtId="14" fontId="11" fillId="0" borderId="0" xfId="2" applyNumberFormat="1" applyFont="1" applyFill="1" applyAlignment="1">
      <alignment horizontal="center" vertical="center"/>
    </xf>
    <xf numFmtId="3" fontId="11" fillId="0" borderId="0" xfId="0" applyNumberFormat="1" applyFont="1" applyFill="1" applyAlignment="1">
      <alignment horizontal="center" vertical="center"/>
    </xf>
    <xf numFmtId="3" fontId="11" fillId="0" borderId="0" xfId="1" applyNumberFormat="1" applyFont="1" applyFill="1" applyAlignment="1">
      <alignment horizontal="center" vertical="center"/>
    </xf>
    <xf numFmtId="164" fontId="10" fillId="0" borderId="0" xfId="1" applyNumberFormat="1" applyFont="1" applyFill="1" applyAlignment="1">
      <alignment horizontal="center" vertical="center"/>
    </xf>
    <xf numFmtId="14" fontId="10" fillId="0" borderId="0" xfId="0" applyNumberFormat="1" applyFont="1" applyFill="1" applyAlignment="1">
      <alignment horizontal="center" vertical="center"/>
    </xf>
    <xf numFmtId="3" fontId="10" fillId="0" borderId="0" xfId="0" applyNumberFormat="1" applyFont="1" applyFill="1" applyAlignment="1">
      <alignment horizontal="right" vertical="center"/>
    </xf>
    <xf numFmtId="3" fontId="12" fillId="0" borderId="0" xfId="2" applyNumberFormat="1" applyFont="1" applyFill="1" applyAlignment="1">
      <alignment horizontal="right" vertical="center"/>
    </xf>
    <xf numFmtId="3" fontId="11" fillId="0" borderId="0" xfId="2" applyNumberFormat="1" applyFont="1" applyFill="1" applyAlignment="1">
      <alignment horizontal="center" vertical="center"/>
    </xf>
    <xf numFmtId="3" fontId="10" fillId="0" borderId="0" xfId="2" applyNumberFormat="1" applyFont="1" applyFill="1" applyAlignment="1">
      <alignment horizontal="center" vertical="center"/>
    </xf>
    <xf numFmtId="164" fontId="10" fillId="0" borderId="0" xfId="1" applyNumberFormat="1" applyFont="1" applyFill="1" applyAlignment="1">
      <alignment horizontal="right" vertical="center"/>
    </xf>
  </cellXfs>
  <cellStyles count="4">
    <cellStyle name="Hipervínculo" xfId="3" builtinId="8"/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arolina.ospina1407@gmail.com" TargetMode="External"/><Relationship Id="rId3" Type="http://schemas.openxmlformats.org/officeDocument/2006/relationships/hyperlink" Target="mailto:DOCCARLOSLOPEZ@GMAIL.COM" TargetMode="External"/><Relationship Id="rId7" Type="http://schemas.openxmlformats.org/officeDocument/2006/relationships/hyperlink" Target="mailto:smolinamorales@gmail.com" TargetMode="External"/><Relationship Id="rId2" Type="http://schemas.openxmlformats.org/officeDocument/2006/relationships/hyperlink" Target="mailto:yoli19c@hotmail.com" TargetMode="External"/><Relationship Id="rId1" Type="http://schemas.openxmlformats.org/officeDocument/2006/relationships/hyperlink" Target="mailto:gerencia@interrapidisimo.com" TargetMode="External"/><Relationship Id="rId6" Type="http://schemas.openxmlformats.org/officeDocument/2006/relationships/hyperlink" Target="mailto:alex789wil@hotmail.com" TargetMode="External"/><Relationship Id="rId5" Type="http://schemas.openxmlformats.org/officeDocument/2006/relationships/hyperlink" Target="mailto:ingeniriaarquitectura@iahospitalaria.com" TargetMode="External"/><Relationship Id="rId4" Type="http://schemas.openxmlformats.org/officeDocument/2006/relationships/hyperlink" Target="mailto:rojasramirez1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78"/>
  <sheetViews>
    <sheetView tabSelected="1" workbookViewId="0">
      <selection activeCell="A8" sqref="A8"/>
    </sheetView>
  </sheetViews>
  <sheetFormatPr baseColWidth="10" defaultColWidth="9.140625" defaultRowHeight="15" x14ac:dyDescent="0.25"/>
  <cols>
    <col min="1" max="1" width="7.42578125" style="88" customWidth="1"/>
    <col min="2" max="2" width="10.7109375" style="75" customWidth="1"/>
    <col min="3" max="3" width="20.42578125" style="76" customWidth="1"/>
    <col min="4" max="4" width="51.5703125" style="76" customWidth="1"/>
    <col min="5" max="5" width="16.5703125" style="77" customWidth="1"/>
    <col min="6" max="6" width="14.140625" style="78" customWidth="1"/>
    <col min="7" max="7" width="12.5703125" style="79" customWidth="1"/>
    <col min="8" max="8" width="7.140625" style="73" customWidth="1"/>
    <col min="9" max="9" width="14.28515625" style="72" customWidth="1"/>
    <col min="10" max="10" width="15.5703125" style="77" customWidth="1"/>
    <col min="11" max="11" width="41.42578125" style="52" customWidth="1"/>
    <col min="12" max="12" width="14.85546875" style="53" customWidth="1"/>
    <col min="13" max="13" width="19.7109375" style="55" customWidth="1"/>
    <col min="14" max="14" width="32.5703125" style="76" customWidth="1"/>
    <col min="15" max="15" width="12.140625" style="54" customWidth="1"/>
    <col min="16" max="16" width="12.85546875" style="38" customWidth="1"/>
    <col min="17" max="17" width="12.140625" style="89" customWidth="1"/>
    <col min="18" max="19" width="31.28515625" style="76" customWidth="1"/>
    <col min="20" max="20" width="12" style="38" customWidth="1"/>
    <col min="21" max="22" width="9.140625" style="38" customWidth="1"/>
    <col min="23" max="23" width="11" style="80" customWidth="1"/>
    <col min="24" max="24" width="13.42578125" style="81" customWidth="1"/>
    <col min="25" max="25" width="8" style="82" customWidth="1"/>
    <col min="26" max="26" width="11.42578125" style="83" customWidth="1"/>
    <col min="27" max="27" width="7" style="90" customWidth="1"/>
    <col min="28" max="28" width="7.7109375" style="90" customWidth="1"/>
    <col min="29" max="29" width="10.5703125" style="85" customWidth="1"/>
    <col min="30" max="30" width="7" style="90" customWidth="1"/>
    <col min="31" max="31" width="7" style="91" customWidth="1"/>
    <col min="32" max="32" width="18.5703125" style="92" customWidth="1"/>
    <col min="33" max="33" width="13.85546875" style="87" customWidth="1"/>
    <col min="34" max="34" width="77.85546875" style="37" customWidth="1"/>
    <col min="35" max="35" width="9.5703125" style="38" bestFit="1" customWidth="1"/>
    <col min="36" max="36" width="15.42578125" style="38" customWidth="1"/>
    <col min="37" max="16384" width="9.140625" style="38"/>
  </cols>
  <sheetData>
    <row r="1" spans="1:34" s="20" customFormat="1" ht="39" customHeight="1" x14ac:dyDescent="0.25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8" t="s">
        <v>8</v>
      </c>
      <c r="J1" s="4" t="s">
        <v>9</v>
      </c>
      <c r="K1" s="9" t="s">
        <v>10</v>
      </c>
      <c r="L1" s="10" t="s">
        <v>11</v>
      </c>
      <c r="M1" s="11" t="s">
        <v>12</v>
      </c>
      <c r="N1" s="1" t="s">
        <v>13</v>
      </c>
      <c r="O1" s="12" t="s">
        <v>14</v>
      </c>
      <c r="P1" s="1" t="s">
        <v>15</v>
      </c>
      <c r="Q1" s="13" t="s">
        <v>16</v>
      </c>
      <c r="R1" s="14" t="s">
        <v>17</v>
      </c>
      <c r="S1" s="3" t="s">
        <v>18</v>
      </c>
      <c r="T1" s="1" t="s">
        <v>19</v>
      </c>
      <c r="U1" s="1" t="s">
        <v>20</v>
      </c>
      <c r="V1" s="1" t="s">
        <v>21</v>
      </c>
      <c r="W1" s="15" t="s">
        <v>22</v>
      </c>
      <c r="X1" s="15" t="s">
        <v>23</v>
      </c>
      <c r="Y1" s="1" t="s">
        <v>24</v>
      </c>
      <c r="Z1" s="8" t="s">
        <v>25</v>
      </c>
      <c r="AA1" s="13" t="s">
        <v>26</v>
      </c>
      <c r="AB1" s="13" t="s">
        <v>27</v>
      </c>
      <c r="AC1" s="16" t="s">
        <v>28</v>
      </c>
      <c r="AD1" s="13" t="s">
        <v>29</v>
      </c>
      <c r="AE1" s="13" t="s">
        <v>30</v>
      </c>
      <c r="AF1" s="17" t="s">
        <v>31</v>
      </c>
      <c r="AG1" s="18" t="s">
        <v>32</v>
      </c>
      <c r="AH1" s="19" t="s">
        <v>33</v>
      </c>
    </row>
    <row r="2" spans="1:34" x14ac:dyDescent="0.2">
      <c r="A2" s="39">
        <v>415</v>
      </c>
      <c r="B2" s="61">
        <v>44629</v>
      </c>
      <c r="C2" s="22" t="s">
        <v>46</v>
      </c>
      <c r="D2" s="65" t="s">
        <v>58</v>
      </c>
      <c r="E2" s="40">
        <v>20000000</v>
      </c>
      <c r="F2" s="41">
        <f>E2/10</f>
        <v>2000000</v>
      </c>
      <c r="G2" s="25">
        <v>213020903</v>
      </c>
      <c r="H2" s="26">
        <v>485</v>
      </c>
      <c r="I2" s="63">
        <v>44596</v>
      </c>
      <c r="J2" s="40">
        <v>20000000</v>
      </c>
      <c r="K2" s="42" t="s">
        <v>59</v>
      </c>
      <c r="L2" s="60" t="s">
        <v>60</v>
      </c>
      <c r="M2" s="22" t="s">
        <v>47</v>
      </c>
      <c r="N2" s="30" t="s">
        <v>61</v>
      </c>
      <c r="O2" s="31">
        <v>5605000</v>
      </c>
      <c r="P2" s="34" t="s">
        <v>48</v>
      </c>
      <c r="Q2" s="43">
        <v>41214973</v>
      </c>
      <c r="R2" s="22" t="s">
        <v>41</v>
      </c>
      <c r="S2" s="22" t="s">
        <v>56</v>
      </c>
      <c r="T2" s="34" t="s">
        <v>38</v>
      </c>
      <c r="U2" s="34" t="s">
        <v>39</v>
      </c>
      <c r="V2" s="34">
        <v>3</v>
      </c>
      <c r="W2" s="64">
        <v>44629</v>
      </c>
      <c r="X2" s="50">
        <v>44935</v>
      </c>
      <c r="Y2" s="44">
        <v>1124</v>
      </c>
      <c r="Z2" s="45"/>
      <c r="AA2" s="46"/>
      <c r="AB2" s="46"/>
      <c r="AC2" s="47"/>
      <c r="AD2" s="46"/>
      <c r="AE2" s="48"/>
      <c r="AF2" s="36">
        <f t="shared" ref="AF2:AF10" si="0">E2+AC2</f>
        <v>20000000</v>
      </c>
      <c r="AG2" s="49"/>
    </row>
    <row r="3" spans="1:34" x14ac:dyDescent="0.25">
      <c r="A3" s="39">
        <v>416</v>
      </c>
      <c r="B3" s="61">
        <v>44631</v>
      </c>
      <c r="C3" s="66" t="s">
        <v>57</v>
      </c>
      <c r="D3" s="22" t="s">
        <v>62</v>
      </c>
      <c r="E3" s="40">
        <v>200000000</v>
      </c>
      <c r="F3" s="41">
        <f>E3/4</f>
        <v>50000000</v>
      </c>
      <c r="G3" s="25">
        <v>221010705</v>
      </c>
      <c r="H3" s="26">
        <v>535</v>
      </c>
      <c r="I3" s="63">
        <v>44616</v>
      </c>
      <c r="J3" s="40">
        <v>200000000</v>
      </c>
      <c r="K3" s="42" t="s">
        <v>63</v>
      </c>
      <c r="L3" s="51">
        <v>7127824</v>
      </c>
      <c r="M3" s="22" t="s">
        <v>64</v>
      </c>
      <c r="N3" s="30" t="s">
        <v>65</v>
      </c>
      <c r="O3" s="31">
        <v>3107745134</v>
      </c>
      <c r="P3" s="34" t="s">
        <v>35</v>
      </c>
      <c r="Q3" s="43">
        <v>41214973</v>
      </c>
      <c r="R3" s="22" t="s">
        <v>41</v>
      </c>
      <c r="S3" s="22" t="s">
        <v>56</v>
      </c>
      <c r="T3" s="34" t="s">
        <v>38</v>
      </c>
      <c r="U3" s="34" t="s">
        <v>39</v>
      </c>
      <c r="V3" s="34">
        <v>4</v>
      </c>
      <c r="W3" s="64">
        <v>44631</v>
      </c>
      <c r="X3" s="50">
        <v>44752</v>
      </c>
      <c r="Y3" s="44">
        <v>1126</v>
      </c>
      <c r="Z3" s="45"/>
      <c r="AA3" s="46"/>
      <c r="AB3" s="46"/>
      <c r="AC3" s="47"/>
      <c r="AD3" s="46"/>
      <c r="AE3" s="48"/>
      <c r="AF3" s="36">
        <f t="shared" si="0"/>
        <v>200000000</v>
      </c>
      <c r="AG3" s="49"/>
    </row>
    <row r="4" spans="1:34" x14ac:dyDescent="0.25">
      <c r="A4" s="21">
        <v>417</v>
      </c>
      <c r="B4" s="61">
        <v>44631</v>
      </c>
      <c r="C4" s="22" t="s">
        <v>34</v>
      </c>
      <c r="D4" s="22" t="s">
        <v>66</v>
      </c>
      <c r="E4" s="40">
        <v>174000000</v>
      </c>
      <c r="F4" s="41">
        <f>E4/3</f>
        <v>58000000</v>
      </c>
      <c r="G4" s="25">
        <v>221020101</v>
      </c>
      <c r="H4" s="26">
        <v>557</v>
      </c>
      <c r="I4" s="63">
        <v>44627</v>
      </c>
      <c r="J4" s="40">
        <v>174000000</v>
      </c>
      <c r="K4" s="67" t="s">
        <v>67</v>
      </c>
      <c r="L4" s="58" t="s">
        <v>68</v>
      </c>
      <c r="M4" s="22" t="s">
        <v>51</v>
      </c>
      <c r="N4" s="68" t="s">
        <v>69</v>
      </c>
      <c r="O4" s="31">
        <v>3118605445</v>
      </c>
      <c r="P4" s="34" t="s">
        <v>35</v>
      </c>
      <c r="Q4" s="62">
        <v>19263867</v>
      </c>
      <c r="R4" s="22" t="s">
        <v>54</v>
      </c>
      <c r="S4" s="22" t="s">
        <v>50</v>
      </c>
      <c r="T4" s="34" t="s">
        <v>38</v>
      </c>
      <c r="U4" s="34" t="s">
        <v>39</v>
      </c>
      <c r="V4" s="34">
        <v>3</v>
      </c>
      <c r="W4" s="64">
        <v>44632</v>
      </c>
      <c r="X4" s="50">
        <v>44723</v>
      </c>
      <c r="Y4" s="44">
        <v>1127</v>
      </c>
      <c r="Z4" s="45"/>
      <c r="AA4" s="46"/>
      <c r="AB4" s="46"/>
      <c r="AC4" s="47"/>
      <c r="AD4" s="46"/>
      <c r="AE4" s="48"/>
      <c r="AF4" s="36">
        <f t="shared" si="0"/>
        <v>174000000</v>
      </c>
      <c r="AG4" s="49"/>
    </row>
    <row r="5" spans="1:34" x14ac:dyDescent="0.25">
      <c r="A5" s="39">
        <v>418</v>
      </c>
      <c r="B5" s="61">
        <v>44631</v>
      </c>
      <c r="C5" s="66" t="s">
        <v>57</v>
      </c>
      <c r="D5" s="22" t="s">
        <v>70</v>
      </c>
      <c r="E5" s="40">
        <v>200000000</v>
      </c>
      <c r="F5" s="41">
        <f>E5/5</f>
        <v>40000000</v>
      </c>
      <c r="G5" s="56">
        <v>213010907</v>
      </c>
      <c r="H5" s="26">
        <v>556</v>
      </c>
      <c r="I5" s="63">
        <v>44624</v>
      </c>
      <c r="J5" s="40">
        <v>200000000</v>
      </c>
      <c r="K5" s="42" t="s">
        <v>71</v>
      </c>
      <c r="L5" s="51">
        <v>97600441</v>
      </c>
      <c r="M5" s="22" t="s">
        <v>40</v>
      </c>
      <c r="N5" s="68" t="s">
        <v>72</v>
      </c>
      <c r="O5" s="31">
        <v>3108825217</v>
      </c>
      <c r="P5" s="34" t="s">
        <v>35</v>
      </c>
      <c r="Q5" s="43">
        <v>97612142</v>
      </c>
      <c r="R5" s="22" t="s">
        <v>41</v>
      </c>
      <c r="S5" s="22" t="s">
        <v>56</v>
      </c>
      <c r="T5" s="35" t="s">
        <v>38</v>
      </c>
      <c r="U5" s="34" t="s">
        <v>39</v>
      </c>
      <c r="V5" s="34">
        <v>5</v>
      </c>
      <c r="W5" s="64">
        <v>44632</v>
      </c>
      <c r="X5" s="50">
        <v>44777</v>
      </c>
      <c r="Y5" s="44">
        <v>1128</v>
      </c>
      <c r="Z5" s="45"/>
      <c r="AA5" s="46"/>
      <c r="AB5" s="46"/>
      <c r="AC5" s="47"/>
      <c r="AD5" s="46"/>
      <c r="AE5" s="48"/>
      <c r="AF5" s="36">
        <f t="shared" si="0"/>
        <v>200000000</v>
      </c>
      <c r="AG5" s="49"/>
    </row>
    <row r="6" spans="1:34" x14ac:dyDescent="0.25">
      <c r="A6" s="39">
        <v>419</v>
      </c>
      <c r="B6" s="61">
        <v>44634</v>
      </c>
      <c r="C6" s="22" t="s">
        <v>55</v>
      </c>
      <c r="D6" s="22" t="s">
        <v>73</v>
      </c>
      <c r="E6" s="40">
        <v>714859370</v>
      </c>
      <c r="F6" s="41">
        <f>E6/10</f>
        <v>71485937</v>
      </c>
      <c r="G6" s="56" t="s">
        <v>74</v>
      </c>
      <c r="H6" s="26">
        <v>552</v>
      </c>
      <c r="I6" s="63">
        <v>44622</v>
      </c>
      <c r="J6" s="40">
        <v>722919586</v>
      </c>
      <c r="K6" s="42" t="s">
        <v>75</v>
      </c>
      <c r="L6" s="58" t="s">
        <v>76</v>
      </c>
      <c r="M6" s="22" t="s">
        <v>47</v>
      </c>
      <c r="N6" s="30" t="s">
        <v>77</v>
      </c>
      <c r="O6" s="31">
        <v>3214449448</v>
      </c>
      <c r="P6" s="34" t="s">
        <v>35</v>
      </c>
      <c r="Q6" s="43">
        <v>41214973</v>
      </c>
      <c r="R6" s="22" t="s">
        <v>41</v>
      </c>
      <c r="S6" s="22" t="s">
        <v>56</v>
      </c>
      <c r="T6" s="34" t="s">
        <v>38</v>
      </c>
      <c r="U6" s="34" t="s">
        <v>49</v>
      </c>
      <c r="V6" s="34">
        <v>295</v>
      </c>
      <c r="W6" s="64">
        <v>44636</v>
      </c>
      <c r="X6" s="50">
        <v>44936</v>
      </c>
      <c r="Y6" s="44">
        <v>1135</v>
      </c>
      <c r="Z6" s="45"/>
      <c r="AA6" s="46"/>
      <c r="AB6" s="46"/>
      <c r="AC6" s="47"/>
      <c r="AD6" s="46"/>
      <c r="AE6" s="48"/>
      <c r="AF6" s="36">
        <f t="shared" si="0"/>
        <v>714859370</v>
      </c>
      <c r="AG6" s="49"/>
    </row>
    <row r="7" spans="1:34" x14ac:dyDescent="0.25">
      <c r="A7" s="39">
        <v>420</v>
      </c>
      <c r="B7" s="61">
        <v>44608</v>
      </c>
      <c r="C7" s="22" t="s">
        <v>57</v>
      </c>
      <c r="D7" s="22" t="s">
        <v>78</v>
      </c>
      <c r="E7" s="23">
        <v>25000000</v>
      </c>
      <c r="F7" s="24">
        <f>E7/10</f>
        <v>2500000</v>
      </c>
      <c r="G7" s="25">
        <v>213020902</v>
      </c>
      <c r="H7" s="26">
        <v>542</v>
      </c>
      <c r="I7" s="59">
        <v>44620</v>
      </c>
      <c r="J7" s="57">
        <v>25000000</v>
      </c>
      <c r="K7" s="42" t="s">
        <v>79</v>
      </c>
      <c r="L7" s="58">
        <v>1121857889</v>
      </c>
      <c r="M7" s="22" t="s">
        <v>42</v>
      </c>
      <c r="N7" s="68" t="s">
        <v>80</v>
      </c>
      <c r="O7" s="31">
        <v>31337391203</v>
      </c>
      <c r="P7" s="34" t="s">
        <v>35</v>
      </c>
      <c r="Q7" s="43">
        <v>41214973</v>
      </c>
      <c r="R7" s="22" t="s">
        <v>41</v>
      </c>
      <c r="S7" s="22" t="s">
        <v>56</v>
      </c>
      <c r="T7" s="34" t="s">
        <v>38</v>
      </c>
      <c r="U7" s="34" t="s">
        <v>49</v>
      </c>
      <c r="V7" s="34">
        <v>290</v>
      </c>
      <c r="W7" s="64">
        <v>44638</v>
      </c>
      <c r="X7" s="50">
        <v>44934</v>
      </c>
      <c r="Y7" s="44">
        <v>1137</v>
      </c>
      <c r="Z7" s="45"/>
      <c r="AA7" s="46"/>
      <c r="AB7" s="46"/>
      <c r="AC7" s="47"/>
      <c r="AD7" s="46"/>
      <c r="AE7" s="48"/>
      <c r="AF7" s="36">
        <f t="shared" si="0"/>
        <v>25000000</v>
      </c>
      <c r="AG7" s="49"/>
    </row>
    <row r="8" spans="1:34" x14ac:dyDescent="0.25">
      <c r="A8" s="21">
        <v>421</v>
      </c>
      <c r="B8" s="61">
        <v>44642</v>
      </c>
      <c r="C8" s="22" t="s">
        <v>57</v>
      </c>
      <c r="D8" s="22" t="s">
        <v>81</v>
      </c>
      <c r="E8" s="23">
        <v>25363800</v>
      </c>
      <c r="F8" s="24">
        <v>0</v>
      </c>
      <c r="G8" s="25">
        <v>213010908</v>
      </c>
      <c r="H8" s="26">
        <v>554</v>
      </c>
      <c r="I8" s="27">
        <v>44624</v>
      </c>
      <c r="J8" s="23">
        <v>25363800</v>
      </c>
      <c r="K8" s="42" t="s">
        <v>82</v>
      </c>
      <c r="L8" s="51">
        <v>6655868</v>
      </c>
      <c r="M8" s="22" t="s">
        <v>40</v>
      </c>
      <c r="N8" s="68" t="s">
        <v>83</v>
      </c>
      <c r="O8" s="31">
        <v>3105767202</v>
      </c>
      <c r="P8" s="34" t="s">
        <v>35</v>
      </c>
      <c r="Q8" s="32">
        <v>51908318</v>
      </c>
      <c r="R8" s="33" t="s">
        <v>44</v>
      </c>
      <c r="S8" s="22" t="s">
        <v>45</v>
      </c>
      <c r="T8" s="34" t="s">
        <v>38</v>
      </c>
      <c r="U8" s="34" t="s">
        <v>39</v>
      </c>
      <c r="V8" s="34">
        <v>9</v>
      </c>
      <c r="W8" s="64">
        <v>44643</v>
      </c>
      <c r="X8" s="50">
        <v>44917</v>
      </c>
      <c r="Y8" s="44">
        <v>1163</v>
      </c>
      <c r="Z8" s="45"/>
      <c r="AA8" s="46"/>
      <c r="AB8" s="46"/>
      <c r="AC8" s="47"/>
      <c r="AD8" s="46"/>
      <c r="AE8" s="48"/>
      <c r="AF8" s="36">
        <f t="shared" si="0"/>
        <v>25363800</v>
      </c>
      <c r="AG8" s="49"/>
    </row>
    <row r="9" spans="1:34" x14ac:dyDescent="0.25">
      <c r="A9" s="39">
        <v>422</v>
      </c>
      <c r="B9" s="61">
        <v>44643</v>
      </c>
      <c r="C9" s="22" t="s">
        <v>34</v>
      </c>
      <c r="D9" s="22" t="s">
        <v>84</v>
      </c>
      <c r="E9" s="69">
        <v>11000000</v>
      </c>
      <c r="F9" s="70">
        <f>E9/2</f>
        <v>5500000</v>
      </c>
      <c r="G9" s="25">
        <v>211020205</v>
      </c>
      <c r="H9" s="26">
        <v>575</v>
      </c>
      <c r="I9" s="59">
        <v>44642</v>
      </c>
      <c r="J9" s="71">
        <v>15000000</v>
      </c>
      <c r="K9" s="28" t="s">
        <v>85</v>
      </c>
      <c r="L9" s="29">
        <v>1016077845</v>
      </c>
      <c r="M9" s="22" t="s">
        <v>43</v>
      </c>
      <c r="N9" s="30" t="s">
        <v>86</v>
      </c>
      <c r="O9" s="31">
        <v>3166245967</v>
      </c>
      <c r="P9" s="35" t="s">
        <v>35</v>
      </c>
      <c r="Q9" s="43">
        <v>51827967</v>
      </c>
      <c r="R9" s="33" t="s">
        <v>36</v>
      </c>
      <c r="S9" s="33" t="s">
        <v>37</v>
      </c>
      <c r="T9" s="34" t="s">
        <v>38</v>
      </c>
      <c r="U9" s="34" t="s">
        <v>39</v>
      </c>
      <c r="V9" s="34">
        <v>285</v>
      </c>
      <c r="W9" s="64">
        <v>44615</v>
      </c>
      <c r="X9" s="50">
        <v>44703</v>
      </c>
      <c r="Y9" s="44">
        <v>1164</v>
      </c>
      <c r="Z9" s="45"/>
      <c r="AA9" s="46"/>
      <c r="AB9" s="46"/>
      <c r="AC9" s="47"/>
      <c r="AD9" s="46"/>
      <c r="AE9" s="48"/>
      <c r="AF9" s="36">
        <f t="shared" si="0"/>
        <v>11000000</v>
      </c>
      <c r="AG9" s="49"/>
    </row>
    <row r="10" spans="1:34" x14ac:dyDescent="0.25">
      <c r="A10" s="39">
        <v>423</v>
      </c>
      <c r="B10" s="61">
        <v>44645</v>
      </c>
      <c r="C10" s="22" t="s">
        <v>57</v>
      </c>
      <c r="D10" s="22" t="s">
        <v>87</v>
      </c>
      <c r="E10" s="40">
        <v>240000000</v>
      </c>
      <c r="F10" s="41">
        <v>0</v>
      </c>
      <c r="G10" s="25">
        <v>221010703</v>
      </c>
      <c r="H10" s="26">
        <v>555</v>
      </c>
      <c r="I10" s="63">
        <v>44624</v>
      </c>
      <c r="J10" s="40">
        <v>240000000</v>
      </c>
      <c r="K10" s="42" t="s">
        <v>88</v>
      </c>
      <c r="L10" s="60">
        <v>860450606</v>
      </c>
      <c r="M10" s="22" t="s">
        <v>47</v>
      </c>
      <c r="N10" s="30"/>
      <c r="O10" s="31">
        <v>2405741</v>
      </c>
      <c r="P10" s="34" t="s">
        <v>35</v>
      </c>
      <c r="Q10" s="43">
        <v>1121879555</v>
      </c>
      <c r="R10" s="22" t="s">
        <v>52</v>
      </c>
      <c r="S10" s="22" t="s">
        <v>53</v>
      </c>
      <c r="T10" s="34" t="s">
        <v>38</v>
      </c>
      <c r="U10" s="34" t="s">
        <v>39</v>
      </c>
      <c r="V10" s="34">
        <v>285</v>
      </c>
      <c r="W10" s="64">
        <v>44648</v>
      </c>
      <c r="X10" s="50">
        <v>44926</v>
      </c>
      <c r="Y10" s="44">
        <v>1182</v>
      </c>
      <c r="Z10" s="45"/>
      <c r="AA10" s="46"/>
      <c r="AB10" s="46"/>
      <c r="AC10" s="47"/>
      <c r="AD10" s="46"/>
      <c r="AE10" s="48"/>
      <c r="AF10" s="36">
        <f t="shared" si="0"/>
        <v>240000000</v>
      </c>
      <c r="AG10" s="49"/>
    </row>
    <row r="278" spans="1:32" x14ac:dyDescent="0.25">
      <c r="A278" s="74"/>
      <c r="C278" s="76">
        <v>0</v>
      </c>
      <c r="Q278" s="74"/>
      <c r="AA278" s="84"/>
      <c r="AB278" s="84"/>
      <c r="AD278" s="84"/>
      <c r="AE278" s="82"/>
      <c r="AF278" s="86"/>
    </row>
  </sheetData>
  <hyperlinks>
    <hyperlink ref="N2" r:id="rId1"/>
    <hyperlink ref="N3" r:id="rId2"/>
    <hyperlink ref="N4" r:id="rId3"/>
    <hyperlink ref="N5" r:id="rId4"/>
    <hyperlink ref="N6" r:id="rId5"/>
    <hyperlink ref="N7" r:id="rId6"/>
    <hyperlink ref="N8" r:id="rId7"/>
    <hyperlink ref="N9" r:id="rId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TuSoft.org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TuSoft</dc:creator>
  <cp:lastModifiedBy>TuSoft</cp:lastModifiedBy>
  <dcterms:created xsi:type="dcterms:W3CDTF">2022-04-04T14:49:28Z</dcterms:created>
  <dcterms:modified xsi:type="dcterms:W3CDTF">2022-04-04T14:56:08Z</dcterms:modified>
</cp:coreProperties>
</file>