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A\Desktop\INFORMES LILIANA\CONTRATACION MENSUAL - GOBIERNO EN LINEA\VIGENCIA 2022\"/>
    </mc:Choice>
  </mc:AlternateContent>
  <bookViews>
    <workbookView xWindow="0" yWindow="0" windowWidth="28800" windowHeight="120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5" i="1" l="1"/>
  <c r="AF34" i="1"/>
  <c r="AF33" i="1"/>
  <c r="AF32" i="1"/>
  <c r="F32" i="1"/>
  <c r="AF31" i="1"/>
  <c r="F31" i="1"/>
  <c r="AF30" i="1"/>
  <c r="F30" i="1"/>
  <c r="AF29" i="1"/>
  <c r="AF28" i="1"/>
  <c r="AF27" i="1"/>
  <c r="F27" i="1"/>
  <c r="AF26" i="1"/>
  <c r="F26" i="1"/>
  <c r="AF25" i="1"/>
  <c r="AF24" i="1"/>
  <c r="F24" i="1"/>
  <c r="AF23" i="1"/>
  <c r="AF22" i="1"/>
  <c r="F22" i="1"/>
  <c r="AF21" i="1"/>
  <c r="F21" i="1"/>
  <c r="AF20" i="1"/>
  <c r="F20" i="1"/>
  <c r="AF19" i="1"/>
  <c r="AF18" i="1"/>
  <c r="F18" i="1"/>
  <c r="AF17" i="1"/>
  <c r="AF16" i="1"/>
  <c r="F16" i="1"/>
  <c r="AF15" i="1"/>
  <c r="F15" i="1"/>
  <c r="AF14" i="1"/>
  <c r="AF13" i="1"/>
  <c r="AF12" i="1"/>
  <c r="AF11" i="1"/>
  <c r="AF10" i="1"/>
  <c r="AF9" i="1"/>
  <c r="AF8" i="1"/>
  <c r="AF7" i="1"/>
  <c r="AF6" i="1"/>
  <c r="AF5" i="1"/>
  <c r="F5" i="1"/>
  <c r="AF4" i="1"/>
  <c r="AF3" i="1"/>
  <c r="F3" i="1"/>
  <c r="AF2" i="1"/>
</calcChain>
</file>

<file path=xl/sharedStrings.xml><?xml version="1.0" encoding="utf-8"?>
<sst xmlns="http://schemas.openxmlformats.org/spreadsheetml/2006/main" count="387" uniqueCount="174">
  <si>
    <t xml:space="preserve">No. De Contrato </t>
  </si>
  <si>
    <t>Fecha De Suscripción Del Contrato</t>
  </si>
  <si>
    <t>TIPO DE CONTRATO</t>
  </si>
  <si>
    <t>OBJETO DEL CONTRATO</t>
  </si>
  <si>
    <t>VALOR INICIAL DEL CONTRATO</t>
  </si>
  <si>
    <t>VALOR MENSUAL (SI APLICA)</t>
  </si>
  <si>
    <t>RUBRO PRESUPUESTAL</t>
  </si>
  <si>
    <t>No CDP</t>
  </si>
  <si>
    <t>FECHA DE EXPEDICION DEL CDP</t>
  </si>
  <si>
    <t>VALOR CDP</t>
  </si>
  <si>
    <t>NOMBRE DEL CONTRATISTA</t>
  </si>
  <si>
    <t>Cédula / Nit Del Contratista</t>
  </si>
  <si>
    <t>LUGAR DE EXPEDICION</t>
  </si>
  <si>
    <t>CORREO ELECTRONICO</t>
  </si>
  <si>
    <t xml:space="preserve">Numero de Telefono </t>
  </si>
  <si>
    <t>PERSONA</t>
  </si>
  <si>
    <t>Cédula / Nit Del Supervisor</t>
  </si>
  <si>
    <t>NOMBRE SUPERVISOR</t>
  </si>
  <si>
    <t>AREA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</si>
  <si>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</si>
  <si>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</si>
  <si>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</si>
  <si>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</si>
  <si>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</si>
  <si>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Registro</t>
  </si>
  <si>
    <t>FECHA DE ADICION, PRORROGA O MODIFICACION</t>
  </si>
  <si>
    <t>NUMERO CDP ADICION</t>
  </si>
  <si>
    <t>NUMERO DE RP ADICION</t>
  </si>
  <si>
    <t>VALOR ADICIONADO</t>
  </si>
  <si>
    <t>PLAZO ADICIONADO</t>
  </si>
  <si>
    <t>NUMERO PLAZO DE EJECUCION</t>
  </si>
  <si>
    <t>VALOR FINAL DEL CONTRATO</t>
  </si>
  <si>
    <t>Fecha Terminación FINAL del Contrato</t>
  </si>
  <si>
    <t>TIPO DE MODIFICACION Y/O OBSERVACION</t>
  </si>
  <si>
    <t>PRESTACION DE SERVICIOS</t>
  </si>
  <si>
    <t>NATURAL</t>
  </si>
  <si>
    <t>INTERNO</t>
  </si>
  <si>
    <t>MES</t>
  </si>
  <si>
    <t>SAN JOSE DEL GUAVIARE</t>
  </si>
  <si>
    <t>ROSA EMILIANA MELO LOAIZA</t>
  </si>
  <si>
    <t>PRESTACION DE SERVICIOS COMO AUXILIAR ADMINISTRATIVO</t>
  </si>
  <si>
    <t xml:space="preserve">San José del Guaviare </t>
  </si>
  <si>
    <t>PRESTACION DE SERVICIOS PARA REALIZAR ACTIVIDADES DE ASEO Y DESINFECCION EN LAS AREAS ASISTENCIALES Y ADMINISTRATIVAS</t>
  </si>
  <si>
    <t>VILLAVICENCIO</t>
  </si>
  <si>
    <t>BOGOTA D.C</t>
  </si>
  <si>
    <t>CALAMAR</t>
  </si>
  <si>
    <t>ISTMINA</t>
  </si>
  <si>
    <t>PRESTACION DE SERVICIOS PROFESIONALES COMO MEDICO GENERAL</t>
  </si>
  <si>
    <t>ANLLY CATERIN HERNANDEZ CASTILLO</t>
  </si>
  <si>
    <t>COORDINACIÓN MEDICA</t>
  </si>
  <si>
    <t>MANIZALEZ</t>
  </si>
  <si>
    <t>PRESTACION DE SERVICIOS COMO AUXILIAR DE ENFERMERIA</t>
  </si>
  <si>
    <t>GABRIEL GILBERTO CARDENAS BEJARANO</t>
  </si>
  <si>
    <t>ENFERMERIA</t>
  </si>
  <si>
    <t>PRESTACION DE SERVICIOS PROFESIONALES EN ENFERMERIA</t>
  </si>
  <si>
    <t>CARTAGENA</t>
  </si>
  <si>
    <t>SERVICIO</t>
  </si>
  <si>
    <t>RUT</t>
  </si>
  <si>
    <t>JURIDICA</t>
  </si>
  <si>
    <t>DIAS</t>
  </si>
  <si>
    <t>NIT</t>
  </si>
  <si>
    <t>ALEXANDRA BONILLA PEREZ</t>
  </si>
  <si>
    <t>LABORATORIO CLINICO</t>
  </si>
  <si>
    <t>ROSA GABRIELA ROJAS MONCADA</t>
  </si>
  <si>
    <t>TELMA LUCRECIA HERNANDEZ COLINA</t>
  </si>
  <si>
    <t>AUDITORIA CONCURRENTE</t>
  </si>
  <si>
    <t>VIVIANA ANDREA  MEJIA PEREZ</t>
  </si>
  <si>
    <t>PLANEACION, MERCADEO Y SISTEMAS DE INFORMACION</t>
  </si>
  <si>
    <t>MONTERREY</t>
  </si>
  <si>
    <t>SUBGERENCIA DE GESTION ADMINISTRATIVA Y FINANCIERA</t>
  </si>
  <si>
    <t>SUMINISTRO</t>
  </si>
  <si>
    <t>SUMINISTRO DE MATERIAL DE OSTEOSINTESIS</t>
  </si>
  <si>
    <t>RODRIGUEZ ANGEL Y CIA S.A.S</t>
  </si>
  <si>
    <t>800130856-7</t>
  </si>
  <si>
    <t>geencia@rodriangel.com</t>
  </si>
  <si>
    <t>CIRUGIA</t>
  </si>
  <si>
    <t>SUMINISTRO DE AGUA POTABLE</t>
  </si>
  <si>
    <t>LEIDY JOHANNA CHONA</t>
  </si>
  <si>
    <t>ACEVEDO</t>
  </si>
  <si>
    <t>dollylongas24@gmail.com</t>
  </si>
  <si>
    <t>SERVICIO DE INTERNET PARA LA ESE HOSPITAL SAN JOSE DEL GUAVARE</t>
  </si>
  <si>
    <t>NETWORK COMUNICACIONES SAS ZOMAC</t>
  </si>
  <si>
    <t>901302708-0</t>
  </si>
  <si>
    <t>networkcomunicaciones.sas10@gmail.com</t>
  </si>
  <si>
    <t xml:space="preserve">RENOVACION DEL SOPORTE, ACTUALIZACION Y MANTENIMIENTO (SAM) </t>
  </si>
  <si>
    <t>ALMERA INFORMATION MANAGEMET SAS</t>
  </si>
  <si>
    <t>900156470-3</t>
  </si>
  <si>
    <t>japrra@almeraim.com</t>
  </si>
  <si>
    <t>CRISTIAN JHOAN PALACIO RODRIGUEZ</t>
  </si>
  <si>
    <t>jhoanmay20@hotmail.com</t>
  </si>
  <si>
    <t xml:space="preserve">PRESTACION DE SERVICIOS PROFESIONALES COMO MEDICO DE APOYO A LA AUDITORIA CONCURRENTE </t>
  </si>
  <si>
    <t>CARLOS ALEJANDRO VILLEGAS QUINTERO</t>
  </si>
  <si>
    <t>avillegas,164@gmail.com</t>
  </si>
  <si>
    <t>ANGELA YULIDSA MARIN ESPEJO</t>
  </si>
  <si>
    <t>angelayudidsamarinespejo@gmail.com</t>
  </si>
  <si>
    <t>JESSICA PAOLA ORTIZ VERGARA</t>
  </si>
  <si>
    <t>jesipov04@gmail.com</t>
  </si>
  <si>
    <t>MARIELA ROJAS SALAZAR</t>
  </si>
  <si>
    <t>TRABAJO SOCIAL (SIAU)</t>
  </si>
  <si>
    <t>JUAN SEBASTIAN VILLA GARCIA</t>
  </si>
  <si>
    <t>juans.villag@campusug.com</t>
  </si>
  <si>
    <t>YESICA PAOLA LOPEZ RIOBO</t>
  </si>
  <si>
    <t>yesica07lopezriobo@gmail.com</t>
  </si>
  <si>
    <t>MARJORIE PATRICIA TELLEZ MORENO</t>
  </si>
  <si>
    <t>PUERTO COLOLOMBIA</t>
  </si>
  <si>
    <t>patricia+z_19@hotmail.com</t>
  </si>
  <si>
    <t>PRESTACION DE SERVICIOS COMO INGENIERO CIVIL PARA EL AREA DE PLANEACION, MERCADEO Y SISTEMAS DE INFORMACION</t>
  </si>
  <si>
    <t>JORGE EDUARDO VILLEGAS GARCIA</t>
  </si>
  <si>
    <t>ordenado_jevg@yahoo.es</t>
  </si>
  <si>
    <t xml:space="preserve">LICENCIAMIENTO DE CORREOS ELECTRONICOS INSTITUCIONALES </t>
  </si>
  <si>
    <t>HIGH QUALITY SOLUTIONS L.A EU</t>
  </si>
  <si>
    <t>900262879-5</t>
  </si>
  <si>
    <t>contacto@hqs.com.co</t>
  </si>
  <si>
    <t>SERVICIO DE RECOLECCION, TRANSPORTE, DISPOSICION FINAL E INCINERACION DE RESIDUOS SOLIDOS PELIGROSOS GENERADOS</t>
  </si>
  <si>
    <t>AMBIENTAR ESP SA</t>
  </si>
  <si>
    <t>832001423-5</t>
  </si>
  <si>
    <t xml:space="preserve">ambientarsaesp@gmail.com </t>
  </si>
  <si>
    <t>SUMINISTRO DE COMBUSTIBLES Y LUBRICANTES PARA LA PLANTA ELECTRICA Y EL PARQUE AUTOMOTOR</t>
  </si>
  <si>
    <t>MARTHA CECILIA CALA</t>
  </si>
  <si>
    <t>estacion.comuneros@hotmail.com</t>
  </si>
  <si>
    <t xml:space="preserve">SERVICIO DE HOSPEDAJE O AALOJAMIENTO DE LA PAGINA WEB INSTITUCIONAL </t>
  </si>
  <si>
    <t>SUMINISTRO DE GASES MEDICINALES, OXIGENO GASEOSO MEDICINAL, AIRE MEDICIAL COMPRIMIDO Y NITROGENO</t>
  </si>
  <si>
    <t>OXIGENOS DEL LLANO SAS</t>
  </si>
  <si>
    <t>900506505-5</t>
  </si>
  <si>
    <t>oxigenosdelllano@hotmail.com</t>
  </si>
  <si>
    <t>ANGI DANIELA SANCHEZ MORENO</t>
  </si>
  <si>
    <t>danielafloresita2010@hotmail.com</t>
  </si>
  <si>
    <t>SUMINISTRO DE MEDICAMENTOS, DISPOSITIVOS MEDICOS; Y ADMINISTRACION BAJO LA MODALIDAD DE INSOURCING DEL SERVICIO FARMACEUTICO DE LA ESE HOSPITAL SAN JOSE DEL GUAVIARE</t>
  </si>
  <si>
    <t>221010101/221010701</t>
  </si>
  <si>
    <t xml:space="preserve">DISTRIBUIDORA COLOMBIANA DE MEDICAMENTOS SAS </t>
  </si>
  <si>
    <t>828002423-5</t>
  </si>
  <si>
    <t>gerencia@discolmedica.com.co</t>
  </si>
  <si>
    <t>31583548/41214973</t>
  </si>
  <si>
    <t>SYILVIA NAYDU /ROSA EMILIANA MELO LOAIZA</t>
  </si>
  <si>
    <t>SUBADMI Y SUBSALUD</t>
  </si>
  <si>
    <t xml:space="preserve">PRESTACION DE SERVICIOS PARA EL PROCESAMIENTO DE LAS PRUEBAS DE EXAMENES  ESPECIALIZADOS Y/O RUTINA COMO APOYO A DAR CUMPLIMIENTO A LAS ACTIVIDADES  DE DIAGNOSTICO, PREVENCIÓN, TRATAMIENTO, SEGUIMIENTO, CONTROL Y VIGILANCIA DE LAS ENFERMEDADES </t>
  </si>
  <si>
    <t>INSTITUTO DE DIAGNOSTICO MEDICO S.A</t>
  </si>
  <si>
    <t>800065396-2</t>
  </si>
  <si>
    <t>contabilidad@idime.com.com</t>
  </si>
  <si>
    <t xml:space="preserve">SUMINISTRO DE HEMOCOMPONENTES SANGUINEOS </t>
  </si>
  <si>
    <t xml:space="preserve">SOCIEDAD NACIONAL DE LA CRUZ ROJA COLOMBIANA </t>
  </si>
  <si>
    <t>899999025-3</t>
  </si>
  <si>
    <t>bns@cruzrojacolombia</t>
  </si>
  <si>
    <t>CARLOS KARIM LAFAURIE BELTRAN</t>
  </si>
  <si>
    <t>carloskarin.lafaurie@gmail.com</t>
  </si>
  <si>
    <t>SERVICIO DE TRANSPORTE AEREO</t>
  </si>
  <si>
    <t>ELITE LOGISTICA Y RENDIMIENTO SAS</t>
  </si>
  <si>
    <t>900150640-1</t>
  </si>
  <si>
    <t>rmuñoz@elitelogistica.com</t>
  </si>
  <si>
    <t>LEIDY YULIETH RAMIREZ HERNANDEZ</t>
  </si>
  <si>
    <t>leidyramirezh515@gmail.com</t>
  </si>
  <si>
    <t>SUMINISTRO DE CONTROL DE CALIDAD EXTERNO EN QUIMICA, HEMATOLOGIA, GASES ARTERIALES, HORMONAS Y MARCADORES TUMORALES, DENGUE VIRUS, HIV, HEPATITIS B Y C, TORCH, MICROBIOLOGIA Y PARASITOLOGIA</t>
  </si>
  <si>
    <t>BRETONLAB SAS</t>
  </si>
  <si>
    <t>bretonlab@outlook.com</t>
  </si>
  <si>
    <t>SUMINISTRO DE REACTIVOS E INSUMOS CON APOYO TECNOLOGICO DE ANALIZADORES PARA EL LABORATORIO CLINICO Y SERVICIO TRANSFUSIONAL</t>
  </si>
  <si>
    <t>GERALDINE STEPHANY SALAMANCA ZAMORA</t>
  </si>
  <si>
    <t>stephanysalamanca7@gmailcom</t>
  </si>
  <si>
    <t>ELIZABETH RAMIREZ CORTES</t>
  </si>
  <si>
    <t>04elizabeth21@gmail.com</t>
  </si>
  <si>
    <t>HOSPITAL UNIVERSITARIO CLINICA SAN RAFAEL</t>
  </si>
  <si>
    <t>direcciongeneral1@ncsanrafael.com</t>
  </si>
  <si>
    <t>JUAN PABLO FLORIANO MORA</t>
  </si>
  <si>
    <t>juan-pablofm@hotmail.com</t>
  </si>
  <si>
    <t xml:space="preserve">PRESTACION DE SERVICIOS COMO TECNICO ADMINISTRATIVO PARA LA ADMINISTRACION Y ACTUALIZACION DE LA PAGINA WEB (Gobierno en Linea) EN APOYO AL AREA DE PLANEACION, MERCADEO Y SISTEMAS DE INFORMACION </t>
  </si>
  <si>
    <t>CRISTIAN DAVID ENCISO GOMEZ</t>
  </si>
  <si>
    <t>cridaengo1209@gmail.com</t>
  </si>
  <si>
    <t>SARA DERLEY HOSTOS MOLINA</t>
  </si>
  <si>
    <t>jarpezlopez@gmail.com</t>
  </si>
  <si>
    <t>JOSE ORLANDO LOPEZ ARENAS</t>
  </si>
  <si>
    <t>SERVICIOS GENERALES</t>
  </si>
  <si>
    <t>FRANCY LISETH SANCHEZ BERNAL</t>
  </si>
  <si>
    <t>lisethsanchez8@gmail.com</t>
  </si>
  <si>
    <t>CRISTIAN EDUARDO POVEDA PEÑA</t>
  </si>
  <si>
    <t>cris_911112@hotmail.com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</si>
</sst>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2">
    <xf numFmtId="0" fontId="0" fillId="0" borderId="0" xfId="0"/>
    <xf numFmtId="3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1" fontId="6" fillId="0" borderId="1" xfId="2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3" fontId="10" fillId="0" borderId="2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left" vertical="center"/>
    </xf>
    <xf numFmtId="3" fontId="10" fillId="0" borderId="1" xfId="2" applyNumberFormat="1" applyFont="1" applyFill="1" applyBorder="1" applyAlignment="1">
      <alignment horizontal="right" vertical="center" wrapText="1"/>
    </xf>
    <xf numFmtId="3" fontId="13" fillId="0" borderId="1" xfId="2" applyNumberFormat="1" applyFont="1" applyFill="1" applyBorder="1" applyAlignment="1">
      <alignment horizontal="right" vertical="center" wrapText="1"/>
    </xf>
    <xf numFmtId="1" fontId="14" fillId="0" borderId="1" xfId="2" applyNumberFormat="1" applyFont="1" applyFill="1" applyBorder="1" applyAlignment="1">
      <alignment horizontal="right" vertical="center"/>
    </xf>
    <xf numFmtId="1" fontId="10" fillId="0" borderId="1" xfId="0" applyNumberFormat="1" applyFont="1" applyFill="1" applyBorder="1" applyAlignment="1">
      <alignment horizontal="center" vertical="center"/>
    </xf>
    <xf numFmtId="14" fontId="13" fillId="0" borderId="1" xfId="2" applyNumberFormat="1" applyFont="1" applyFill="1" applyBorder="1" applyAlignment="1">
      <alignment horizontal="right" vertical="center" wrapText="1"/>
    </xf>
    <xf numFmtId="3" fontId="16" fillId="0" borderId="1" xfId="3" applyNumberFormat="1" applyFont="1" applyFill="1" applyBorder="1" applyAlignment="1">
      <alignment horizontal="left" vertical="center"/>
    </xf>
    <xf numFmtId="1" fontId="12" fillId="0" borderId="1" xfId="0" applyNumberFormat="1" applyFont="1" applyFill="1" applyBorder="1" applyAlignment="1">
      <alignment horizontal="right" vertical="center"/>
    </xf>
    <xf numFmtId="3" fontId="12" fillId="0" borderId="2" xfId="0" applyNumberFormat="1" applyFont="1" applyFill="1" applyBorder="1" applyAlignment="1">
      <alignment horizontal="left" vertical="center"/>
    </xf>
    <xf numFmtId="3" fontId="12" fillId="0" borderId="1" xfId="0" applyNumberFormat="1" applyFont="1" applyFill="1" applyBorder="1" applyAlignment="1">
      <alignment horizontal="center" vertical="center"/>
    </xf>
    <xf numFmtId="164" fontId="10" fillId="0" borderId="2" xfId="1" applyNumberFormat="1" applyFont="1" applyFill="1" applyBorder="1" applyAlignment="1">
      <alignment horizontal="right" vertical="center"/>
    </xf>
    <xf numFmtId="3" fontId="3" fillId="0" borderId="0" xfId="2" applyNumberFormat="1" applyFont="1" applyFill="1" applyAlignment="1">
      <alignment horizontal="left" vertical="center"/>
    </xf>
    <xf numFmtId="3" fontId="12" fillId="0" borderId="0" xfId="0" applyNumberFormat="1" applyFont="1" applyFill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3" fontId="10" fillId="0" borderId="1" xfId="2" applyNumberFormat="1" applyFont="1" applyFill="1" applyBorder="1" applyAlignment="1">
      <alignment horizontal="right" vertical="center"/>
    </xf>
    <xf numFmtId="3" fontId="13" fillId="0" borderId="1" xfId="2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1" applyNumberFormat="1" applyFont="1" applyFill="1" applyBorder="1" applyAlignment="1">
      <alignment horizontal="right" vertical="center"/>
    </xf>
    <xf numFmtId="3" fontId="12" fillId="0" borderId="1" xfId="2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center" vertical="center"/>
    </xf>
    <xf numFmtId="14" fontId="11" fillId="0" borderId="1" xfId="2" applyNumberFormat="1" applyFont="1" applyFill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/>
    </xf>
    <xf numFmtId="3" fontId="10" fillId="0" borderId="1" xfId="2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left" vertical="center"/>
    </xf>
    <xf numFmtId="14" fontId="13" fillId="0" borderId="1" xfId="0" applyNumberFormat="1" applyFont="1" applyFill="1" applyBorder="1" applyAlignment="1">
      <alignment horizontal="right" vertical="center"/>
    </xf>
    <xf numFmtId="3" fontId="11" fillId="0" borderId="1" xfId="1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Alignment="1">
      <alignment horizontal="left" vertical="center"/>
    </xf>
    <xf numFmtId="3" fontId="11" fillId="0" borderId="0" xfId="1" applyNumberFormat="1" applyFont="1" applyFill="1" applyAlignment="1">
      <alignment horizontal="right" vertical="center"/>
    </xf>
    <xf numFmtId="1" fontId="12" fillId="0" borderId="0" xfId="0" applyNumberFormat="1" applyFont="1" applyFill="1" applyAlignment="1">
      <alignment horizontal="right" vertical="center"/>
    </xf>
    <xf numFmtId="3" fontId="11" fillId="0" borderId="0" xfId="2" applyNumberFormat="1" applyFont="1" applyFill="1" applyAlignment="1">
      <alignment horizontal="left" vertical="center"/>
    </xf>
    <xf numFmtId="3" fontId="17" fillId="0" borderId="1" xfId="0" applyNumberFormat="1" applyFont="1" applyFill="1" applyBorder="1" applyAlignment="1">
      <alignment horizontal="left" vertical="center"/>
    </xf>
    <xf numFmtId="1" fontId="18" fillId="0" borderId="1" xfId="2" applyNumberFormat="1" applyFont="1" applyFill="1" applyBorder="1" applyAlignment="1">
      <alignment horizontal="right" vertical="center"/>
    </xf>
    <xf numFmtId="3" fontId="19" fillId="0" borderId="1" xfId="2" applyNumberFormat="1" applyFont="1" applyFill="1" applyBorder="1" applyAlignment="1">
      <alignment horizontal="right" vertical="center"/>
    </xf>
    <xf numFmtId="3" fontId="11" fillId="0" borderId="1" xfId="2" applyNumberFormat="1" applyFont="1" applyFill="1" applyBorder="1" applyAlignment="1">
      <alignment horizontal="right" vertical="center"/>
    </xf>
    <xf numFmtId="3" fontId="20" fillId="0" borderId="1" xfId="1" applyNumberFormat="1" applyFont="1" applyFill="1" applyBorder="1" applyAlignment="1">
      <alignment horizontal="right" vertical="center" wrapText="1"/>
    </xf>
    <xf numFmtId="14" fontId="21" fillId="0" borderId="1" xfId="2" applyNumberFormat="1" applyFont="1" applyFill="1" applyBorder="1" applyAlignment="1">
      <alignment horizontal="right" vertical="center"/>
    </xf>
    <xf numFmtId="3" fontId="11" fillId="0" borderId="1" xfId="2" applyNumberFormat="1" applyFont="1" applyFill="1" applyBorder="1" applyAlignment="1">
      <alignment horizontal="right" vertical="center" wrapText="1"/>
    </xf>
    <xf numFmtId="0" fontId="17" fillId="0" borderId="0" xfId="0" applyFont="1"/>
    <xf numFmtId="0" fontId="16" fillId="0" borderId="1" xfId="3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3" fontId="19" fillId="0" borderId="1" xfId="2" applyNumberFormat="1" applyFont="1" applyFill="1" applyBorder="1" applyAlignment="1">
      <alignment horizontal="right"/>
    </xf>
    <xf numFmtId="14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left" vertical="center" wrapText="1"/>
    </xf>
    <xf numFmtId="14" fontId="13" fillId="0" borderId="1" xfId="2" applyNumberFormat="1" applyFont="1" applyFill="1" applyBorder="1" applyAlignment="1">
      <alignment horizontal="right" vertical="center"/>
    </xf>
    <xf numFmtId="14" fontId="13" fillId="0" borderId="1" xfId="0" applyNumberFormat="1" applyFont="1" applyFill="1" applyBorder="1" applyAlignment="1">
      <alignment horizontal="center" vertical="center"/>
    </xf>
    <xf numFmtId="1" fontId="14" fillId="0" borderId="1" xfId="2" applyNumberFormat="1" applyFont="1" applyFill="1" applyBorder="1" applyAlignment="1">
      <alignment horizontal="right" vertical="center" wrapText="1"/>
    </xf>
    <xf numFmtId="3" fontId="17" fillId="0" borderId="1" xfId="2" applyNumberFormat="1" applyFont="1" applyFill="1" applyBorder="1" applyAlignment="1">
      <alignment horizontal="right" vertical="center"/>
    </xf>
    <xf numFmtId="14" fontId="13" fillId="0" borderId="0" xfId="2" applyNumberFormat="1" applyFont="1" applyFill="1" applyAlignment="1">
      <alignment horizontal="right" vertical="center"/>
    </xf>
    <xf numFmtId="1" fontId="10" fillId="0" borderId="0" xfId="0" applyNumberFormat="1" applyFont="1" applyFill="1" applyAlignment="1">
      <alignment horizontal="center" vertical="center"/>
    </xf>
    <xf numFmtId="3" fontId="12" fillId="0" borderId="0" xfId="0" applyNumberFormat="1" applyFont="1" applyFill="1" applyAlignment="1">
      <alignment horizontal="right" vertical="center"/>
    </xf>
    <xf numFmtId="14" fontId="11" fillId="0" borderId="0" xfId="0" applyNumberFormat="1" applyFont="1" applyFill="1" applyAlignment="1">
      <alignment horizontal="center" vertical="center"/>
    </xf>
    <xf numFmtId="3" fontId="12" fillId="0" borderId="0" xfId="0" applyNumberFormat="1" applyFont="1" applyFill="1" applyAlignment="1">
      <alignment horizontal="left" vertical="center"/>
    </xf>
    <xf numFmtId="3" fontId="10" fillId="0" borderId="0" xfId="2" applyNumberFormat="1" applyFont="1" applyFill="1" applyAlignment="1">
      <alignment horizontal="right" vertical="center"/>
    </xf>
    <xf numFmtId="3" fontId="13" fillId="0" borderId="0" xfId="2" applyNumberFormat="1" applyFont="1" applyFill="1" applyAlignment="1">
      <alignment horizontal="right" vertical="center"/>
    </xf>
    <xf numFmtId="1" fontId="18" fillId="0" borderId="0" xfId="2" applyNumberFormat="1" applyFont="1" applyFill="1" applyAlignment="1">
      <alignment horizontal="right" vertical="center"/>
    </xf>
    <xf numFmtId="14" fontId="13" fillId="0" borderId="0" xfId="0" applyNumberFormat="1" applyFont="1" applyFill="1" applyAlignment="1">
      <alignment horizontal="center" vertical="center"/>
    </xf>
    <xf numFmtId="14" fontId="13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Alignment="1">
      <alignment horizontal="center" vertical="center"/>
    </xf>
    <xf numFmtId="14" fontId="11" fillId="0" borderId="0" xfId="2" applyNumberFormat="1" applyFont="1" applyFill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3" fontId="11" fillId="0" borderId="0" xfId="1" applyNumberFormat="1" applyFont="1" applyFill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right" vertical="center"/>
    </xf>
    <xf numFmtId="3" fontId="12" fillId="0" borderId="0" xfId="2" applyNumberFormat="1" applyFont="1" applyFill="1" applyAlignment="1">
      <alignment horizontal="right" vertical="center"/>
    </xf>
    <xf numFmtId="3" fontId="11" fillId="0" borderId="0" xfId="2" applyNumberFormat="1" applyFont="1" applyFill="1" applyAlignment="1">
      <alignment horizontal="center" vertical="center"/>
    </xf>
    <xf numFmtId="3" fontId="10" fillId="0" borderId="0" xfId="2" applyNumberFormat="1" applyFont="1" applyFill="1" applyAlignment="1">
      <alignment horizontal="center" vertical="center"/>
    </xf>
    <xf numFmtId="164" fontId="10" fillId="0" borderId="0" xfId="1" applyNumberFormat="1" applyFont="1" applyFill="1" applyAlignment="1">
      <alignment horizontal="right" vertical="center"/>
    </xf>
  </cellXfs>
  <cellStyles count="4">
    <cellStyle name="Hipervínculo" xfId="3" builtinId="8"/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o@hqs.com.co" TargetMode="External"/><Relationship Id="rId13" Type="http://schemas.openxmlformats.org/officeDocument/2006/relationships/hyperlink" Target="mailto:contacto@hqs.com.co" TargetMode="External"/><Relationship Id="rId18" Type="http://schemas.openxmlformats.org/officeDocument/2006/relationships/hyperlink" Target="mailto:bns@cruzrojacolombia" TargetMode="External"/><Relationship Id="rId26" Type="http://schemas.openxmlformats.org/officeDocument/2006/relationships/hyperlink" Target="mailto:04elizabeth21@gmail.com" TargetMode="External"/><Relationship Id="rId3" Type="http://schemas.openxmlformats.org/officeDocument/2006/relationships/hyperlink" Target="mailto:networkcomunicaciones.sas10@gmail.com" TargetMode="External"/><Relationship Id="rId21" Type="http://schemas.openxmlformats.org/officeDocument/2006/relationships/hyperlink" Target="mailto:rmu&#241;oz@elitelogistica.com" TargetMode="External"/><Relationship Id="rId7" Type="http://schemas.openxmlformats.org/officeDocument/2006/relationships/hyperlink" Target="mailto:jesipov04@gmail.com" TargetMode="External"/><Relationship Id="rId12" Type="http://schemas.openxmlformats.org/officeDocument/2006/relationships/hyperlink" Target="mailto:estacion.comuneros@hotmail.com" TargetMode="External"/><Relationship Id="rId17" Type="http://schemas.openxmlformats.org/officeDocument/2006/relationships/hyperlink" Target="mailto:contabilidad@idime.com.com" TargetMode="External"/><Relationship Id="rId25" Type="http://schemas.openxmlformats.org/officeDocument/2006/relationships/hyperlink" Target="mailto:stephanysalamanca7@gmailcom" TargetMode="External"/><Relationship Id="rId2" Type="http://schemas.openxmlformats.org/officeDocument/2006/relationships/hyperlink" Target="mailto:dollylongas24@gmail.com" TargetMode="External"/><Relationship Id="rId16" Type="http://schemas.openxmlformats.org/officeDocument/2006/relationships/hyperlink" Target="mailto:gerencia@discolmedica.com.co" TargetMode="External"/><Relationship Id="rId20" Type="http://schemas.openxmlformats.org/officeDocument/2006/relationships/hyperlink" Target="mailto:juans.villag@campusug.com" TargetMode="External"/><Relationship Id="rId29" Type="http://schemas.openxmlformats.org/officeDocument/2006/relationships/hyperlink" Target="mailto:cridaengo1209@gmail.com" TargetMode="External"/><Relationship Id="rId1" Type="http://schemas.openxmlformats.org/officeDocument/2006/relationships/hyperlink" Target="mailto:geencia@rodriangel.com" TargetMode="External"/><Relationship Id="rId6" Type="http://schemas.openxmlformats.org/officeDocument/2006/relationships/hyperlink" Target="mailto:angelayudidsamarinespejo@gmail.com" TargetMode="External"/><Relationship Id="rId11" Type="http://schemas.openxmlformats.org/officeDocument/2006/relationships/hyperlink" Target="mailto:ambientarsaesp@gmail.com" TargetMode="External"/><Relationship Id="rId24" Type="http://schemas.openxmlformats.org/officeDocument/2006/relationships/hyperlink" Target="mailto:bretonlab@outlook.com" TargetMode="External"/><Relationship Id="rId32" Type="http://schemas.openxmlformats.org/officeDocument/2006/relationships/hyperlink" Target="mailto:cris_911112@hotmail.com" TargetMode="External"/><Relationship Id="rId5" Type="http://schemas.openxmlformats.org/officeDocument/2006/relationships/hyperlink" Target="mailto:jhoanmay20@hotmail.com" TargetMode="External"/><Relationship Id="rId15" Type="http://schemas.openxmlformats.org/officeDocument/2006/relationships/hyperlink" Target="mailto:danielafloresita2010@hotmail.com" TargetMode="External"/><Relationship Id="rId23" Type="http://schemas.openxmlformats.org/officeDocument/2006/relationships/hyperlink" Target="mailto:leidyramirezh515@gmail.com" TargetMode="External"/><Relationship Id="rId28" Type="http://schemas.openxmlformats.org/officeDocument/2006/relationships/hyperlink" Target="mailto:juan-pablofm@hotmail.com" TargetMode="External"/><Relationship Id="rId10" Type="http://schemas.openxmlformats.org/officeDocument/2006/relationships/hyperlink" Target="mailto:yesica07lopezriobo@gmail.com" TargetMode="External"/><Relationship Id="rId19" Type="http://schemas.openxmlformats.org/officeDocument/2006/relationships/hyperlink" Target="mailto:carloskarin.lafaurie@gmail.com" TargetMode="External"/><Relationship Id="rId31" Type="http://schemas.openxmlformats.org/officeDocument/2006/relationships/hyperlink" Target="mailto:lisethsanchez8@gmail.com" TargetMode="External"/><Relationship Id="rId4" Type="http://schemas.openxmlformats.org/officeDocument/2006/relationships/hyperlink" Target="mailto:japrra@almeraim.com" TargetMode="External"/><Relationship Id="rId9" Type="http://schemas.openxmlformats.org/officeDocument/2006/relationships/hyperlink" Target="mailto:ordenado_jevg@yahoo.es" TargetMode="External"/><Relationship Id="rId14" Type="http://schemas.openxmlformats.org/officeDocument/2006/relationships/hyperlink" Target="mailto:oxigenosdelllano@hotmail.com" TargetMode="External"/><Relationship Id="rId22" Type="http://schemas.openxmlformats.org/officeDocument/2006/relationships/hyperlink" Target="mailto:bretonlab@outlook.com" TargetMode="External"/><Relationship Id="rId27" Type="http://schemas.openxmlformats.org/officeDocument/2006/relationships/hyperlink" Target="mailto:direcciongeneral1@ncsanrafael.com" TargetMode="External"/><Relationship Id="rId30" Type="http://schemas.openxmlformats.org/officeDocument/2006/relationships/hyperlink" Target="mailto:jarpezlope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3"/>
  <sheetViews>
    <sheetView tabSelected="1" topLeftCell="A6" workbookViewId="0">
      <selection activeCell="D30" sqref="D30"/>
    </sheetView>
  </sheetViews>
  <sheetFormatPr baseColWidth="10" defaultColWidth="9.140625" defaultRowHeight="15" x14ac:dyDescent="0.25"/>
  <cols>
    <col min="1" max="1" width="7.42578125" style="87" customWidth="1"/>
    <col min="2" max="2" width="10.7109375" style="74" customWidth="1"/>
    <col min="3" max="3" width="20.42578125" style="75" customWidth="1"/>
    <col min="4" max="4" width="51.5703125" style="75" customWidth="1"/>
    <col min="5" max="5" width="16.5703125" style="76" customWidth="1"/>
    <col min="6" max="6" width="14.140625" style="77" customWidth="1"/>
    <col min="7" max="7" width="12.5703125" style="78" customWidth="1"/>
    <col min="8" max="8" width="7.140625" style="72" customWidth="1"/>
    <col min="9" max="9" width="14.28515625" style="71" customWidth="1"/>
    <col min="10" max="10" width="15.5703125" style="76" customWidth="1"/>
    <col min="11" max="11" width="41.42578125" style="50" customWidth="1"/>
    <col min="12" max="12" width="14.85546875" style="51" customWidth="1"/>
    <col min="13" max="13" width="19.7109375" style="53" customWidth="1"/>
    <col min="14" max="14" width="32.5703125" style="75" customWidth="1"/>
    <col min="15" max="15" width="12.140625" style="52" customWidth="1"/>
    <col min="16" max="16" width="12.85546875" style="34" customWidth="1"/>
    <col min="17" max="17" width="12.140625" style="88" customWidth="1"/>
    <col min="18" max="19" width="31.28515625" style="75" customWidth="1"/>
    <col min="20" max="20" width="12" style="34" customWidth="1"/>
    <col min="21" max="22" width="9.140625" style="34" customWidth="1"/>
    <col min="23" max="23" width="11" style="79" customWidth="1"/>
    <col min="24" max="24" width="13.42578125" style="80" customWidth="1"/>
    <col min="25" max="25" width="8" style="81" customWidth="1"/>
    <col min="26" max="26" width="12.7109375" style="82" customWidth="1"/>
    <col min="27" max="28" width="8.5703125" style="89" customWidth="1"/>
    <col min="29" max="29" width="12.7109375" style="84" bestFit="1" customWidth="1"/>
    <col min="30" max="30" width="10.42578125" style="89" bestFit="1" customWidth="1"/>
    <col min="31" max="31" width="9.28515625" style="90" customWidth="1"/>
    <col min="32" max="32" width="17.42578125" style="91" bestFit="1" customWidth="1"/>
    <col min="33" max="33" width="13.85546875" style="86" customWidth="1"/>
    <col min="34" max="34" width="77.85546875" style="33" customWidth="1"/>
    <col min="35" max="35" width="9.5703125" style="34" bestFit="1" customWidth="1"/>
    <col min="36" max="16384" width="9.140625" style="34"/>
  </cols>
  <sheetData>
    <row r="1" spans="1:34" s="20" customFormat="1" ht="39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4" t="s">
        <v>9</v>
      </c>
      <c r="K1" s="9" t="s">
        <v>10</v>
      </c>
      <c r="L1" s="10" t="s">
        <v>11</v>
      </c>
      <c r="M1" s="11" t="s">
        <v>12</v>
      </c>
      <c r="N1" s="1" t="s">
        <v>13</v>
      </c>
      <c r="O1" s="12" t="s">
        <v>14</v>
      </c>
      <c r="P1" s="1" t="s">
        <v>15</v>
      </c>
      <c r="Q1" s="13" t="s">
        <v>16</v>
      </c>
      <c r="R1" s="14" t="s">
        <v>17</v>
      </c>
      <c r="S1" s="3" t="s">
        <v>18</v>
      </c>
      <c r="T1" s="1" t="s">
        <v>19</v>
      </c>
      <c r="U1" s="1" t="s">
        <v>20</v>
      </c>
      <c r="V1" s="1" t="s">
        <v>21</v>
      </c>
      <c r="W1" s="15" t="s">
        <v>22</v>
      </c>
      <c r="X1" s="15" t="s">
        <v>23</v>
      </c>
      <c r="Y1" s="1" t="s">
        <v>24</v>
      </c>
      <c r="Z1" s="8" t="s">
        <v>25</v>
      </c>
      <c r="AA1" s="13" t="s">
        <v>26</v>
      </c>
      <c r="AB1" s="13" t="s">
        <v>27</v>
      </c>
      <c r="AC1" s="16" t="s">
        <v>28</v>
      </c>
      <c r="AD1" s="13" t="s">
        <v>29</v>
      </c>
      <c r="AE1" s="13" t="s">
        <v>30</v>
      </c>
      <c r="AF1" s="17" t="s">
        <v>31</v>
      </c>
      <c r="AG1" s="18" t="s">
        <v>32</v>
      </c>
      <c r="AH1" s="19" t="s">
        <v>33</v>
      </c>
    </row>
    <row r="2" spans="1:34" x14ac:dyDescent="0.25">
      <c r="A2" s="21">
        <v>381</v>
      </c>
      <c r="B2" s="65">
        <v>44593</v>
      </c>
      <c r="C2" s="22" t="s">
        <v>70</v>
      </c>
      <c r="D2" s="22" t="s">
        <v>71</v>
      </c>
      <c r="E2" s="23">
        <v>300000000</v>
      </c>
      <c r="F2" s="24">
        <v>0</v>
      </c>
      <c r="G2" s="25">
        <v>221010701</v>
      </c>
      <c r="H2" s="26">
        <v>434</v>
      </c>
      <c r="I2" s="59">
        <v>44585</v>
      </c>
      <c r="J2" s="56">
        <v>30000000</v>
      </c>
      <c r="K2" s="38" t="s">
        <v>72</v>
      </c>
      <c r="L2" s="60" t="s">
        <v>73</v>
      </c>
      <c r="M2" s="22" t="s">
        <v>57</v>
      </c>
      <c r="N2" s="28" t="s">
        <v>74</v>
      </c>
      <c r="O2" s="29">
        <v>3158658985</v>
      </c>
      <c r="P2" s="31" t="s">
        <v>58</v>
      </c>
      <c r="Q2" s="40">
        <v>43157000</v>
      </c>
      <c r="R2" s="22" t="s">
        <v>63</v>
      </c>
      <c r="S2" s="22" t="s">
        <v>75</v>
      </c>
      <c r="T2" s="31" t="s">
        <v>36</v>
      </c>
      <c r="U2" s="31" t="s">
        <v>37</v>
      </c>
      <c r="V2" s="31">
        <v>11</v>
      </c>
      <c r="W2" s="68">
        <v>44594</v>
      </c>
      <c r="X2" s="48">
        <v>44926</v>
      </c>
      <c r="Y2" s="41">
        <v>461</v>
      </c>
      <c r="Z2" s="42"/>
      <c r="AA2" s="43"/>
      <c r="AB2" s="43"/>
      <c r="AC2" s="44"/>
      <c r="AD2" s="43"/>
      <c r="AE2" s="45"/>
      <c r="AF2" s="32">
        <f t="shared" ref="AF2:AF31" si="0">E2+AC2</f>
        <v>300000000</v>
      </c>
      <c r="AG2" s="46"/>
    </row>
    <row r="3" spans="1:34" x14ac:dyDescent="0.25">
      <c r="A3" s="35">
        <v>382</v>
      </c>
      <c r="B3" s="65">
        <v>44593</v>
      </c>
      <c r="C3" s="22" t="s">
        <v>70</v>
      </c>
      <c r="D3" s="22" t="s">
        <v>76</v>
      </c>
      <c r="E3" s="23">
        <v>14000000</v>
      </c>
      <c r="F3" s="24">
        <f>E3/11</f>
        <v>1272727.2727272727</v>
      </c>
      <c r="G3" s="25">
        <v>221010705</v>
      </c>
      <c r="H3" s="26">
        <v>433</v>
      </c>
      <c r="I3" s="27">
        <v>44220</v>
      </c>
      <c r="J3" s="23">
        <v>1400000</v>
      </c>
      <c r="K3" s="38" t="s">
        <v>77</v>
      </c>
      <c r="L3" s="57">
        <v>55208228</v>
      </c>
      <c r="M3" s="22" t="s">
        <v>78</v>
      </c>
      <c r="N3" s="28" t="s">
        <v>79</v>
      </c>
      <c r="O3" s="29">
        <v>3168707813</v>
      </c>
      <c r="P3" s="31" t="s">
        <v>35</v>
      </c>
      <c r="Q3" s="40">
        <v>41214973</v>
      </c>
      <c r="R3" s="22" t="s">
        <v>39</v>
      </c>
      <c r="S3" s="22" t="s">
        <v>69</v>
      </c>
      <c r="T3" s="31" t="s">
        <v>36</v>
      </c>
      <c r="U3" s="31" t="s">
        <v>37</v>
      </c>
      <c r="V3" s="31">
        <v>11</v>
      </c>
      <c r="W3" s="68">
        <v>44593</v>
      </c>
      <c r="X3" s="48">
        <v>44926</v>
      </c>
      <c r="Y3" s="41">
        <v>462</v>
      </c>
      <c r="Z3" s="42"/>
      <c r="AA3" s="43"/>
      <c r="AB3" s="43"/>
      <c r="AC3" s="44"/>
      <c r="AD3" s="43"/>
      <c r="AE3" s="45"/>
      <c r="AF3" s="32">
        <f t="shared" si="0"/>
        <v>14000000</v>
      </c>
      <c r="AG3" s="46"/>
    </row>
    <row r="4" spans="1:34" x14ac:dyDescent="0.25">
      <c r="A4" s="35">
        <v>383</v>
      </c>
      <c r="B4" s="65">
        <v>44593</v>
      </c>
      <c r="C4" s="22" t="s">
        <v>56</v>
      </c>
      <c r="D4" s="22" t="s">
        <v>80</v>
      </c>
      <c r="E4" s="23">
        <v>45815000</v>
      </c>
      <c r="F4" s="24">
        <v>4165000</v>
      </c>
      <c r="G4" s="25">
        <v>213020903</v>
      </c>
      <c r="H4" s="26">
        <v>441</v>
      </c>
      <c r="I4" s="27">
        <v>44585</v>
      </c>
      <c r="J4" s="23">
        <v>47758667</v>
      </c>
      <c r="K4" s="38" t="s">
        <v>81</v>
      </c>
      <c r="L4" s="57" t="s">
        <v>82</v>
      </c>
      <c r="M4" s="22" t="s">
        <v>57</v>
      </c>
      <c r="N4" s="28" t="s">
        <v>83</v>
      </c>
      <c r="O4" s="29">
        <v>3508559911</v>
      </c>
      <c r="P4" s="31" t="s">
        <v>58</v>
      </c>
      <c r="Q4" s="40">
        <v>41214973</v>
      </c>
      <c r="R4" s="22" t="s">
        <v>39</v>
      </c>
      <c r="S4" s="22" t="s">
        <v>69</v>
      </c>
      <c r="T4" s="31" t="s">
        <v>36</v>
      </c>
      <c r="U4" s="31" t="s">
        <v>37</v>
      </c>
      <c r="V4" s="31">
        <v>11</v>
      </c>
      <c r="W4" s="68">
        <v>44593</v>
      </c>
      <c r="X4" s="48">
        <v>44926</v>
      </c>
      <c r="Y4" s="41">
        <v>463</v>
      </c>
      <c r="Z4" s="42"/>
      <c r="AA4" s="43"/>
      <c r="AB4" s="43"/>
      <c r="AC4" s="44"/>
      <c r="AD4" s="43"/>
      <c r="AE4" s="45"/>
      <c r="AF4" s="32">
        <f t="shared" si="0"/>
        <v>45815000</v>
      </c>
      <c r="AG4" s="46"/>
    </row>
    <row r="5" spans="1:34" x14ac:dyDescent="0.25">
      <c r="A5" s="35">
        <v>384</v>
      </c>
      <c r="B5" s="65">
        <v>44593</v>
      </c>
      <c r="C5" s="22" t="s">
        <v>56</v>
      </c>
      <c r="D5" s="22" t="s">
        <v>84</v>
      </c>
      <c r="E5" s="23">
        <v>65155878</v>
      </c>
      <c r="F5" s="24">
        <f>E5/11</f>
        <v>5923261.6363636367</v>
      </c>
      <c r="G5" s="25">
        <v>213020903</v>
      </c>
      <c r="H5" s="26">
        <v>406</v>
      </c>
      <c r="I5" s="27">
        <v>44573</v>
      </c>
      <c r="J5" s="23">
        <v>65155878</v>
      </c>
      <c r="K5" s="38" t="s">
        <v>85</v>
      </c>
      <c r="L5" s="49" t="s">
        <v>86</v>
      </c>
      <c r="M5" s="38" t="s">
        <v>57</v>
      </c>
      <c r="N5" s="28" t="s">
        <v>87</v>
      </c>
      <c r="O5" s="29">
        <v>3012318089</v>
      </c>
      <c r="P5" s="31" t="s">
        <v>58</v>
      </c>
      <c r="Q5" s="40">
        <v>1120569296</v>
      </c>
      <c r="R5" s="22" t="s">
        <v>66</v>
      </c>
      <c r="S5" s="22" t="s">
        <v>67</v>
      </c>
      <c r="T5" s="31" t="s">
        <v>36</v>
      </c>
      <c r="U5" s="31" t="s">
        <v>37</v>
      </c>
      <c r="V5" s="31">
        <v>11</v>
      </c>
      <c r="W5" s="68">
        <v>44596</v>
      </c>
      <c r="X5" s="48">
        <v>44926</v>
      </c>
      <c r="Y5" s="41">
        <v>464</v>
      </c>
      <c r="Z5" s="42"/>
      <c r="AA5" s="43"/>
      <c r="AB5" s="43"/>
      <c r="AC5" s="44"/>
      <c r="AD5" s="43"/>
      <c r="AE5" s="45"/>
      <c r="AF5" s="32">
        <f t="shared" si="0"/>
        <v>65155878</v>
      </c>
      <c r="AG5" s="46"/>
    </row>
    <row r="6" spans="1:34" x14ac:dyDescent="0.25">
      <c r="A6" s="21">
        <v>385</v>
      </c>
      <c r="B6" s="65">
        <v>44593</v>
      </c>
      <c r="C6" s="22" t="s">
        <v>34</v>
      </c>
      <c r="D6" s="22" t="s">
        <v>51</v>
      </c>
      <c r="E6" s="36">
        <v>8605000</v>
      </c>
      <c r="F6" s="37">
        <v>1721000</v>
      </c>
      <c r="G6" s="25">
        <v>211020105</v>
      </c>
      <c r="H6" s="26">
        <v>423</v>
      </c>
      <c r="I6" s="59">
        <v>44579</v>
      </c>
      <c r="J6" s="56">
        <v>9350767</v>
      </c>
      <c r="K6" s="38" t="s">
        <v>88</v>
      </c>
      <c r="L6" s="60">
        <v>1121881860</v>
      </c>
      <c r="M6" s="22" t="s">
        <v>43</v>
      </c>
      <c r="N6" s="28" t="s">
        <v>89</v>
      </c>
      <c r="O6" s="29">
        <v>3133566844</v>
      </c>
      <c r="P6" s="31" t="s">
        <v>35</v>
      </c>
      <c r="Q6" s="40">
        <v>79581162</v>
      </c>
      <c r="R6" s="22" t="s">
        <v>52</v>
      </c>
      <c r="S6" s="22" t="s">
        <v>53</v>
      </c>
      <c r="T6" s="31" t="s">
        <v>36</v>
      </c>
      <c r="U6" s="31" t="s">
        <v>37</v>
      </c>
      <c r="V6" s="31">
        <v>5</v>
      </c>
      <c r="W6" s="68">
        <v>44593</v>
      </c>
      <c r="X6" s="48">
        <v>44742</v>
      </c>
      <c r="Y6" s="41">
        <v>465</v>
      </c>
      <c r="Z6" s="42"/>
      <c r="AA6" s="43"/>
      <c r="AB6" s="43"/>
      <c r="AC6" s="44"/>
      <c r="AD6" s="43"/>
      <c r="AE6" s="45"/>
      <c r="AF6" s="32">
        <f t="shared" si="0"/>
        <v>8605000</v>
      </c>
      <c r="AG6" s="46"/>
    </row>
    <row r="7" spans="1:34" x14ac:dyDescent="0.25">
      <c r="A7" s="35">
        <v>386</v>
      </c>
      <c r="B7" s="65">
        <v>44593</v>
      </c>
      <c r="C7" s="22" t="s">
        <v>34</v>
      </c>
      <c r="D7" s="22" t="s">
        <v>90</v>
      </c>
      <c r="E7" s="36">
        <v>22800000</v>
      </c>
      <c r="F7" s="24">
        <v>5700000</v>
      </c>
      <c r="G7" s="25">
        <v>211020105</v>
      </c>
      <c r="H7" s="26">
        <v>421</v>
      </c>
      <c r="I7" s="67">
        <v>44579</v>
      </c>
      <c r="J7" s="36">
        <v>22800000</v>
      </c>
      <c r="K7" s="38" t="s">
        <v>91</v>
      </c>
      <c r="L7" s="39">
        <v>16076116</v>
      </c>
      <c r="M7" s="22" t="s">
        <v>68</v>
      </c>
      <c r="N7" s="28" t="s">
        <v>92</v>
      </c>
      <c r="O7" s="29">
        <v>3158590539</v>
      </c>
      <c r="P7" s="31" t="s">
        <v>35</v>
      </c>
      <c r="Q7" s="40">
        <v>30042569</v>
      </c>
      <c r="R7" s="22" t="s">
        <v>64</v>
      </c>
      <c r="S7" s="22" t="s">
        <v>65</v>
      </c>
      <c r="T7" s="31" t="s">
        <v>36</v>
      </c>
      <c r="U7" s="31" t="s">
        <v>37</v>
      </c>
      <c r="V7" s="31">
        <v>4</v>
      </c>
      <c r="W7" s="68">
        <v>44593</v>
      </c>
      <c r="X7" s="48">
        <v>44712</v>
      </c>
      <c r="Y7" s="41">
        <v>466</v>
      </c>
      <c r="Z7" s="42"/>
      <c r="AA7" s="43"/>
      <c r="AB7" s="43"/>
      <c r="AC7" s="44"/>
      <c r="AD7" s="43"/>
      <c r="AE7" s="45"/>
      <c r="AF7" s="32">
        <f t="shared" si="0"/>
        <v>22800000</v>
      </c>
      <c r="AG7" s="46"/>
    </row>
    <row r="8" spans="1:34" x14ac:dyDescent="0.25">
      <c r="A8" s="35">
        <v>387</v>
      </c>
      <c r="B8" s="65">
        <v>44594</v>
      </c>
      <c r="C8" s="22" t="s">
        <v>34</v>
      </c>
      <c r="D8" s="22" t="s">
        <v>51</v>
      </c>
      <c r="E8" s="36">
        <v>8432900</v>
      </c>
      <c r="F8" s="37">
        <v>1721000</v>
      </c>
      <c r="G8" s="25">
        <v>211020105</v>
      </c>
      <c r="H8" s="26">
        <v>425</v>
      </c>
      <c r="I8" s="67">
        <v>44579</v>
      </c>
      <c r="J8" s="36">
        <v>8605000</v>
      </c>
      <c r="K8" s="38" t="s">
        <v>93</v>
      </c>
      <c r="L8" s="39">
        <v>1006822221</v>
      </c>
      <c r="M8" s="47" t="s">
        <v>41</v>
      </c>
      <c r="N8" s="62" t="s">
        <v>94</v>
      </c>
      <c r="O8" s="63">
        <v>3158923682</v>
      </c>
      <c r="P8" s="31" t="s">
        <v>35</v>
      </c>
      <c r="Q8" s="40">
        <v>79581162</v>
      </c>
      <c r="R8" s="22" t="s">
        <v>52</v>
      </c>
      <c r="S8" s="22" t="s">
        <v>53</v>
      </c>
      <c r="T8" s="31" t="s">
        <v>36</v>
      </c>
      <c r="U8" s="31" t="s">
        <v>59</v>
      </c>
      <c r="V8" s="31">
        <v>147</v>
      </c>
      <c r="W8" s="68">
        <v>44594</v>
      </c>
      <c r="X8" s="48">
        <v>44742</v>
      </c>
      <c r="Y8" s="41">
        <v>467</v>
      </c>
      <c r="Z8" s="42"/>
      <c r="AA8" s="43"/>
      <c r="AB8" s="43"/>
      <c r="AC8" s="44"/>
      <c r="AD8" s="43"/>
      <c r="AE8" s="45"/>
      <c r="AF8" s="32">
        <f t="shared" si="0"/>
        <v>8432900</v>
      </c>
      <c r="AG8" s="46"/>
    </row>
    <row r="9" spans="1:34" x14ac:dyDescent="0.25">
      <c r="A9" s="35">
        <v>388</v>
      </c>
      <c r="B9" s="65">
        <v>44596</v>
      </c>
      <c r="C9" s="22" t="s">
        <v>34</v>
      </c>
      <c r="D9" s="22" t="s">
        <v>40</v>
      </c>
      <c r="E9" s="36">
        <v>6602333</v>
      </c>
      <c r="F9" s="37">
        <v>1366000</v>
      </c>
      <c r="G9" s="25">
        <v>211020105</v>
      </c>
      <c r="H9" s="26">
        <v>448</v>
      </c>
      <c r="I9" s="67">
        <v>44587</v>
      </c>
      <c r="J9" s="36">
        <v>6830000</v>
      </c>
      <c r="K9" s="38" t="s">
        <v>95</v>
      </c>
      <c r="L9" s="39">
        <v>1120570900</v>
      </c>
      <c r="M9" s="47" t="s">
        <v>41</v>
      </c>
      <c r="N9" s="62" t="s">
        <v>96</v>
      </c>
      <c r="O9" s="63">
        <v>3125282552</v>
      </c>
      <c r="P9" s="31" t="s">
        <v>35</v>
      </c>
      <c r="Q9" s="40">
        <v>60317245</v>
      </c>
      <c r="R9" s="22" t="s">
        <v>97</v>
      </c>
      <c r="S9" s="22" t="s">
        <v>98</v>
      </c>
      <c r="T9" s="31" t="s">
        <v>36</v>
      </c>
      <c r="U9" s="31" t="s">
        <v>59</v>
      </c>
      <c r="V9" s="31">
        <v>145</v>
      </c>
      <c r="W9" s="68">
        <v>44596</v>
      </c>
      <c r="X9" s="48">
        <v>44742</v>
      </c>
      <c r="Y9" s="41">
        <v>469</v>
      </c>
      <c r="Z9" s="42"/>
      <c r="AA9" s="43"/>
      <c r="AB9" s="43"/>
      <c r="AC9" s="44"/>
      <c r="AD9" s="43"/>
      <c r="AE9" s="45"/>
      <c r="AF9" s="32">
        <f t="shared" si="0"/>
        <v>6602333</v>
      </c>
      <c r="AG9" s="46"/>
    </row>
    <row r="10" spans="1:34" x14ac:dyDescent="0.25">
      <c r="A10" s="21">
        <v>389</v>
      </c>
      <c r="B10" s="65">
        <v>44596</v>
      </c>
      <c r="C10" s="22" t="s">
        <v>34</v>
      </c>
      <c r="D10" s="22" t="s">
        <v>47</v>
      </c>
      <c r="E10" s="36">
        <v>15777000</v>
      </c>
      <c r="F10" s="37">
        <v>5259000</v>
      </c>
      <c r="G10" s="25">
        <v>211020105</v>
      </c>
      <c r="H10" s="26">
        <v>472</v>
      </c>
      <c r="I10" s="27">
        <v>44592</v>
      </c>
      <c r="J10" s="36">
        <v>21036000</v>
      </c>
      <c r="K10" s="38" t="s">
        <v>99</v>
      </c>
      <c r="L10" s="49">
        <v>1121941585</v>
      </c>
      <c r="M10" s="22" t="s">
        <v>43</v>
      </c>
      <c r="N10" s="28" t="s">
        <v>100</v>
      </c>
      <c r="O10" s="29">
        <v>3212000757</v>
      </c>
      <c r="P10" s="31" t="s">
        <v>35</v>
      </c>
      <c r="Q10" s="40">
        <v>1010192372</v>
      </c>
      <c r="R10" s="22" t="s">
        <v>48</v>
      </c>
      <c r="S10" s="22" t="s">
        <v>49</v>
      </c>
      <c r="T10" s="31" t="s">
        <v>36</v>
      </c>
      <c r="U10" s="31" t="s">
        <v>59</v>
      </c>
      <c r="V10" s="31">
        <v>145</v>
      </c>
      <c r="W10" s="68">
        <v>44596</v>
      </c>
      <c r="X10" s="48">
        <v>44742</v>
      </c>
      <c r="Y10" s="41">
        <v>470</v>
      </c>
      <c r="Z10" s="42"/>
      <c r="AA10" s="43"/>
      <c r="AB10" s="43"/>
      <c r="AC10" s="44"/>
      <c r="AD10" s="43"/>
      <c r="AE10" s="45"/>
      <c r="AF10" s="32">
        <f t="shared" si="0"/>
        <v>15777000</v>
      </c>
      <c r="AG10" s="46"/>
    </row>
    <row r="11" spans="1:34" x14ac:dyDescent="0.25">
      <c r="A11" s="35">
        <v>390</v>
      </c>
      <c r="B11" s="65">
        <v>44596</v>
      </c>
      <c r="C11" s="22" t="s">
        <v>34</v>
      </c>
      <c r="D11" s="22" t="s">
        <v>40</v>
      </c>
      <c r="E11" s="36">
        <v>7593167</v>
      </c>
      <c r="F11" s="37">
        <v>1571000</v>
      </c>
      <c r="G11" s="25">
        <v>211020105</v>
      </c>
      <c r="H11" s="26">
        <v>471</v>
      </c>
      <c r="I11" s="67">
        <v>44592</v>
      </c>
      <c r="J11" s="36">
        <v>7855000</v>
      </c>
      <c r="K11" s="38" t="s">
        <v>101</v>
      </c>
      <c r="L11" s="39">
        <v>1006700372</v>
      </c>
      <c r="M11" s="47" t="s">
        <v>41</v>
      </c>
      <c r="N11" s="62" t="s">
        <v>102</v>
      </c>
      <c r="O11" s="63">
        <v>3134409017</v>
      </c>
      <c r="P11" s="31" t="s">
        <v>35</v>
      </c>
      <c r="Q11" s="40">
        <v>30042569</v>
      </c>
      <c r="R11" s="22" t="s">
        <v>64</v>
      </c>
      <c r="S11" s="22" t="s">
        <v>65</v>
      </c>
      <c r="T11" s="31" t="s">
        <v>36</v>
      </c>
      <c r="U11" s="31" t="s">
        <v>59</v>
      </c>
      <c r="V11" s="31">
        <v>145</v>
      </c>
      <c r="W11" s="68">
        <v>44596</v>
      </c>
      <c r="X11" s="48">
        <v>44742</v>
      </c>
      <c r="Y11" s="41">
        <v>511</v>
      </c>
      <c r="Z11" s="42"/>
      <c r="AA11" s="43"/>
      <c r="AB11" s="43"/>
      <c r="AC11" s="44"/>
      <c r="AD11" s="43"/>
      <c r="AE11" s="45"/>
      <c r="AF11" s="32">
        <f t="shared" si="0"/>
        <v>7593167</v>
      </c>
      <c r="AG11" s="46"/>
    </row>
    <row r="12" spans="1:34" x14ac:dyDescent="0.25">
      <c r="A12" s="35">
        <v>391</v>
      </c>
      <c r="B12" s="65">
        <v>44596</v>
      </c>
      <c r="C12" s="22" t="s">
        <v>34</v>
      </c>
      <c r="D12" s="22" t="s">
        <v>54</v>
      </c>
      <c r="E12" s="36">
        <v>18750000</v>
      </c>
      <c r="F12" s="37">
        <v>3750000</v>
      </c>
      <c r="G12" s="25">
        <v>211020105</v>
      </c>
      <c r="H12" s="26">
        <v>467</v>
      </c>
      <c r="I12" s="67">
        <v>44592</v>
      </c>
      <c r="J12" s="36">
        <v>18750000</v>
      </c>
      <c r="K12" s="38" t="s">
        <v>103</v>
      </c>
      <c r="L12" s="49">
        <v>1044424394</v>
      </c>
      <c r="M12" s="22" t="s">
        <v>104</v>
      </c>
      <c r="N12" s="28" t="s">
        <v>105</v>
      </c>
      <c r="O12" s="29">
        <v>3164430030</v>
      </c>
      <c r="P12" s="31" t="s">
        <v>35</v>
      </c>
      <c r="Q12" s="40">
        <v>79581162</v>
      </c>
      <c r="R12" s="22" t="s">
        <v>52</v>
      </c>
      <c r="S12" s="22" t="s">
        <v>53</v>
      </c>
      <c r="T12" s="31" t="s">
        <v>36</v>
      </c>
      <c r="U12" s="31" t="s">
        <v>59</v>
      </c>
      <c r="V12" s="31">
        <v>145</v>
      </c>
      <c r="W12" s="68">
        <v>44596</v>
      </c>
      <c r="X12" s="48">
        <v>44742</v>
      </c>
      <c r="Y12" s="41">
        <v>512</v>
      </c>
      <c r="Z12" s="42"/>
      <c r="AA12" s="43"/>
      <c r="AB12" s="43"/>
      <c r="AC12" s="44"/>
      <c r="AD12" s="43"/>
      <c r="AE12" s="45"/>
      <c r="AF12" s="32">
        <f t="shared" si="0"/>
        <v>18750000</v>
      </c>
      <c r="AG12" s="46"/>
    </row>
    <row r="13" spans="1:34" x14ac:dyDescent="0.25">
      <c r="A13" s="35">
        <v>392</v>
      </c>
      <c r="B13" s="65">
        <v>44596</v>
      </c>
      <c r="C13" s="22" t="s">
        <v>34</v>
      </c>
      <c r="D13" s="22" t="s">
        <v>106</v>
      </c>
      <c r="E13" s="36">
        <v>10500000</v>
      </c>
      <c r="F13" s="37">
        <v>3500000</v>
      </c>
      <c r="G13" s="55">
        <v>211020205</v>
      </c>
      <c r="H13" s="26">
        <v>449</v>
      </c>
      <c r="I13" s="67">
        <v>44587</v>
      </c>
      <c r="J13" s="36">
        <v>10500000</v>
      </c>
      <c r="K13" s="38" t="s">
        <v>107</v>
      </c>
      <c r="L13" s="39">
        <v>10257244</v>
      </c>
      <c r="M13" s="47" t="s">
        <v>50</v>
      </c>
      <c r="N13" s="28" t="s">
        <v>108</v>
      </c>
      <c r="O13" s="29">
        <v>3102639549</v>
      </c>
      <c r="P13" s="31" t="s">
        <v>35</v>
      </c>
      <c r="Q13" s="40">
        <v>1120569296</v>
      </c>
      <c r="R13" s="22" t="s">
        <v>66</v>
      </c>
      <c r="S13" s="22" t="s">
        <v>67</v>
      </c>
      <c r="T13" s="31" t="s">
        <v>36</v>
      </c>
      <c r="U13" s="31" t="s">
        <v>37</v>
      </c>
      <c r="V13" s="31">
        <v>145</v>
      </c>
      <c r="W13" s="68">
        <v>44596</v>
      </c>
      <c r="X13" s="48">
        <v>44742</v>
      </c>
      <c r="Y13" s="41">
        <v>513</v>
      </c>
      <c r="Z13" s="42"/>
      <c r="AA13" s="43"/>
      <c r="AB13" s="43"/>
      <c r="AC13" s="44"/>
      <c r="AD13" s="43"/>
      <c r="AE13" s="45"/>
      <c r="AF13" s="32">
        <f t="shared" si="0"/>
        <v>10500000</v>
      </c>
      <c r="AG13" s="46"/>
    </row>
    <row r="14" spans="1:34" x14ac:dyDescent="0.25">
      <c r="A14" s="21">
        <v>393</v>
      </c>
      <c r="B14" s="65">
        <v>44596</v>
      </c>
      <c r="C14" s="22" t="s">
        <v>56</v>
      </c>
      <c r="D14" s="22" t="s">
        <v>109</v>
      </c>
      <c r="E14" s="36">
        <v>36412416</v>
      </c>
      <c r="F14" s="37">
        <v>0</v>
      </c>
      <c r="G14" s="25">
        <v>213020903</v>
      </c>
      <c r="H14" s="26">
        <v>435</v>
      </c>
      <c r="I14" s="67">
        <v>44586</v>
      </c>
      <c r="J14" s="36">
        <v>36412416</v>
      </c>
      <c r="K14" s="38" t="s">
        <v>110</v>
      </c>
      <c r="L14" s="39" t="s">
        <v>111</v>
      </c>
      <c r="M14" s="47" t="s">
        <v>60</v>
      </c>
      <c r="N14" s="62" t="s">
        <v>112</v>
      </c>
      <c r="O14" s="63">
        <v>5786634606</v>
      </c>
      <c r="P14" s="31" t="s">
        <v>58</v>
      </c>
      <c r="Q14" s="40">
        <v>1120569296</v>
      </c>
      <c r="R14" s="22" t="s">
        <v>66</v>
      </c>
      <c r="S14" s="22" t="s">
        <v>67</v>
      </c>
      <c r="T14" s="31" t="s">
        <v>36</v>
      </c>
      <c r="U14" s="31" t="s">
        <v>37</v>
      </c>
      <c r="V14" s="31">
        <v>11</v>
      </c>
      <c r="W14" s="68">
        <v>44599</v>
      </c>
      <c r="X14" s="48">
        <v>44926</v>
      </c>
      <c r="Y14" s="41">
        <v>514</v>
      </c>
      <c r="Z14" s="42"/>
      <c r="AA14" s="43"/>
      <c r="AB14" s="43"/>
      <c r="AC14" s="44"/>
      <c r="AD14" s="43"/>
      <c r="AE14" s="45"/>
      <c r="AF14" s="32">
        <f t="shared" si="0"/>
        <v>36412416</v>
      </c>
      <c r="AG14" s="46"/>
    </row>
    <row r="15" spans="1:34" x14ac:dyDescent="0.25">
      <c r="A15" s="35">
        <v>394</v>
      </c>
      <c r="B15" s="65">
        <v>44234</v>
      </c>
      <c r="C15" s="22" t="s">
        <v>34</v>
      </c>
      <c r="D15" s="22" t="s">
        <v>113</v>
      </c>
      <c r="E15" s="36">
        <v>230000000</v>
      </c>
      <c r="F15" s="37">
        <f>E15/11</f>
        <v>20909090.90909091</v>
      </c>
      <c r="G15" s="25">
        <v>213020911</v>
      </c>
      <c r="H15" s="26">
        <v>454</v>
      </c>
      <c r="I15" s="59">
        <v>44588</v>
      </c>
      <c r="J15" s="56">
        <v>230000000</v>
      </c>
      <c r="K15" s="38" t="s">
        <v>114</v>
      </c>
      <c r="L15" s="60" t="s">
        <v>115</v>
      </c>
      <c r="M15" s="22" t="s">
        <v>57</v>
      </c>
      <c r="N15" s="28" t="s">
        <v>116</v>
      </c>
      <c r="O15" s="29">
        <v>5841279</v>
      </c>
      <c r="P15" s="31" t="s">
        <v>58</v>
      </c>
      <c r="Q15" s="40">
        <v>41214973</v>
      </c>
      <c r="R15" s="22" t="s">
        <v>39</v>
      </c>
      <c r="S15" s="22" t="s">
        <v>69</v>
      </c>
      <c r="T15" s="31" t="s">
        <v>36</v>
      </c>
      <c r="U15" s="31" t="s">
        <v>37</v>
      </c>
      <c r="V15" s="31">
        <v>11</v>
      </c>
      <c r="W15" s="68">
        <v>44600</v>
      </c>
      <c r="X15" s="48">
        <v>44926</v>
      </c>
      <c r="Y15" s="41">
        <v>552</v>
      </c>
      <c r="Z15" s="42"/>
      <c r="AA15" s="43"/>
      <c r="AB15" s="43"/>
      <c r="AC15" s="44"/>
      <c r="AD15" s="43"/>
      <c r="AE15" s="45"/>
      <c r="AF15" s="32">
        <f t="shared" si="0"/>
        <v>230000000</v>
      </c>
      <c r="AG15" s="46"/>
    </row>
    <row r="16" spans="1:34" x14ac:dyDescent="0.25">
      <c r="A16" s="35">
        <v>395</v>
      </c>
      <c r="B16" s="65">
        <v>44234</v>
      </c>
      <c r="C16" s="22" t="s">
        <v>70</v>
      </c>
      <c r="D16" s="22" t="s">
        <v>117</v>
      </c>
      <c r="E16" s="36">
        <v>62664000</v>
      </c>
      <c r="F16" s="24">
        <f>E16/11</f>
        <v>5696727.2727272725</v>
      </c>
      <c r="G16" s="69">
        <v>213010906</v>
      </c>
      <c r="H16" s="26">
        <v>455</v>
      </c>
      <c r="I16" s="59">
        <v>44588</v>
      </c>
      <c r="J16" s="56">
        <v>62664000</v>
      </c>
      <c r="K16" s="38" t="s">
        <v>118</v>
      </c>
      <c r="L16" s="39">
        <v>41211776</v>
      </c>
      <c r="M16" s="22" t="s">
        <v>38</v>
      </c>
      <c r="N16" s="28" t="s">
        <v>119</v>
      </c>
      <c r="O16" s="29">
        <v>5840040</v>
      </c>
      <c r="P16" s="31" t="s">
        <v>35</v>
      </c>
      <c r="Q16" s="40">
        <v>41214973</v>
      </c>
      <c r="R16" s="22" t="s">
        <v>39</v>
      </c>
      <c r="S16" s="22" t="s">
        <v>69</v>
      </c>
      <c r="T16" s="31" t="s">
        <v>36</v>
      </c>
      <c r="U16" s="31" t="s">
        <v>37</v>
      </c>
      <c r="V16" s="31">
        <v>11</v>
      </c>
      <c r="W16" s="68">
        <v>44602</v>
      </c>
      <c r="X16" s="48">
        <v>44926</v>
      </c>
      <c r="Y16" s="41">
        <v>553</v>
      </c>
      <c r="Z16" s="42"/>
      <c r="AA16" s="43"/>
      <c r="AB16" s="43"/>
      <c r="AC16" s="44"/>
      <c r="AD16" s="43"/>
      <c r="AE16" s="45"/>
      <c r="AF16" s="32">
        <f t="shared" si="0"/>
        <v>62664000</v>
      </c>
      <c r="AG16" s="46"/>
    </row>
    <row r="17" spans="1:33" x14ac:dyDescent="0.25">
      <c r="A17" s="35">
        <v>396</v>
      </c>
      <c r="B17" s="65">
        <v>44234</v>
      </c>
      <c r="C17" s="22" t="s">
        <v>56</v>
      </c>
      <c r="D17" s="22" t="s">
        <v>120</v>
      </c>
      <c r="E17" s="36">
        <v>4180000</v>
      </c>
      <c r="F17" s="37">
        <v>0</v>
      </c>
      <c r="G17" s="25">
        <v>213020903</v>
      </c>
      <c r="H17" s="26">
        <v>451</v>
      </c>
      <c r="I17" s="67">
        <v>44588</v>
      </c>
      <c r="J17" s="36">
        <v>4180000</v>
      </c>
      <c r="K17" s="38" t="s">
        <v>110</v>
      </c>
      <c r="L17" s="39" t="s">
        <v>111</v>
      </c>
      <c r="M17" s="47" t="s">
        <v>60</v>
      </c>
      <c r="N17" s="62" t="s">
        <v>112</v>
      </c>
      <c r="O17" s="63">
        <v>5786634606</v>
      </c>
      <c r="P17" s="31" t="s">
        <v>58</v>
      </c>
      <c r="Q17" s="40">
        <v>1120569296</v>
      </c>
      <c r="R17" s="22" t="s">
        <v>66</v>
      </c>
      <c r="S17" s="22" t="s">
        <v>67</v>
      </c>
      <c r="T17" s="31" t="s">
        <v>36</v>
      </c>
      <c r="U17" s="31" t="s">
        <v>37</v>
      </c>
      <c r="V17" s="31">
        <v>1</v>
      </c>
      <c r="W17" s="68">
        <v>44599</v>
      </c>
      <c r="X17" s="48">
        <v>44626</v>
      </c>
      <c r="Y17" s="41">
        <v>554</v>
      </c>
      <c r="Z17" s="42"/>
      <c r="AA17" s="43"/>
      <c r="AB17" s="43"/>
      <c r="AC17" s="44"/>
      <c r="AD17" s="43"/>
      <c r="AE17" s="45"/>
      <c r="AF17" s="32">
        <f t="shared" si="0"/>
        <v>4180000</v>
      </c>
      <c r="AG17" s="46"/>
    </row>
    <row r="18" spans="1:33" x14ac:dyDescent="0.25">
      <c r="A18" s="21">
        <v>397</v>
      </c>
      <c r="B18" s="65">
        <v>44600</v>
      </c>
      <c r="C18" s="22" t="s">
        <v>70</v>
      </c>
      <c r="D18" s="22" t="s">
        <v>121</v>
      </c>
      <c r="E18" s="23">
        <v>313320000</v>
      </c>
      <c r="F18" s="24">
        <f>E18/11</f>
        <v>28483636.363636363</v>
      </c>
      <c r="G18" s="25">
        <v>221010101</v>
      </c>
      <c r="H18" s="26">
        <v>456</v>
      </c>
      <c r="I18" s="27">
        <v>44588</v>
      </c>
      <c r="J18" s="23">
        <v>313320000</v>
      </c>
      <c r="K18" s="38" t="s">
        <v>122</v>
      </c>
      <c r="L18" s="49" t="s">
        <v>123</v>
      </c>
      <c r="M18" s="22" t="s">
        <v>57</v>
      </c>
      <c r="N18" s="28" t="s">
        <v>124</v>
      </c>
      <c r="O18" s="29">
        <v>3503067659</v>
      </c>
      <c r="P18" s="31" t="s">
        <v>58</v>
      </c>
      <c r="Q18" s="40">
        <v>41214973</v>
      </c>
      <c r="R18" s="22" t="s">
        <v>39</v>
      </c>
      <c r="S18" s="22" t="s">
        <v>69</v>
      </c>
      <c r="T18" s="31" t="s">
        <v>36</v>
      </c>
      <c r="U18" s="31" t="s">
        <v>37</v>
      </c>
      <c r="V18" s="31">
        <v>11</v>
      </c>
      <c r="W18" s="68">
        <v>44602</v>
      </c>
      <c r="X18" s="48">
        <v>44926</v>
      </c>
      <c r="Y18" s="41">
        <v>599</v>
      </c>
      <c r="Z18" s="42"/>
      <c r="AA18" s="43"/>
      <c r="AB18" s="43"/>
      <c r="AC18" s="44"/>
      <c r="AD18" s="43"/>
      <c r="AE18" s="45"/>
      <c r="AF18" s="32">
        <f t="shared" si="0"/>
        <v>313320000</v>
      </c>
      <c r="AG18" s="46"/>
    </row>
    <row r="19" spans="1:33" x14ac:dyDescent="0.25">
      <c r="A19" s="35">
        <v>398</v>
      </c>
      <c r="B19" s="65">
        <v>44600</v>
      </c>
      <c r="C19" s="22" t="s">
        <v>34</v>
      </c>
      <c r="D19" s="22" t="s">
        <v>54</v>
      </c>
      <c r="E19" s="23">
        <v>15000000</v>
      </c>
      <c r="F19" s="24">
        <v>3000000</v>
      </c>
      <c r="G19" s="25">
        <v>211020105</v>
      </c>
      <c r="H19" s="26">
        <v>465</v>
      </c>
      <c r="I19" s="59">
        <v>44592</v>
      </c>
      <c r="J19" s="56">
        <v>15000000</v>
      </c>
      <c r="K19" s="38" t="s">
        <v>125</v>
      </c>
      <c r="L19" s="57">
        <v>1000083919</v>
      </c>
      <c r="M19" s="22" t="s">
        <v>46</v>
      </c>
      <c r="N19" s="28" t="s">
        <v>126</v>
      </c>
      <c r="O19" s="29">
        <v>3207529525</v>
      </c>
      <c r="P19" s="31" t="s">
        <v>35</v>
      </c>
      <c r="Q19" s="40">
        <v>79581162</v>
      </c>
      <c r="R19" s="22" t="s">
        <v>52</v>
      </c>
      <c r="S19" s="22" t="s">
        <v>53</v>
      </c>
      <c r="T19" s="31" t="s">
        <v>36</v>
      </c>
      <c r="U19" s="31" t="s">
        <v>59</v>
      </c>
      <c r="V19" s="31">
        <v>141</v>
      </c>
      <c r="W19" s="68">
        <v>44600</v>
      </c>
      <c r="X19" s="48">
        <v>44742</v>
      </c>
      <c r="Y19" s="41">
        <v>600</v>
      </c>
      <c r="Z19" s="42"/>
      <c r="AA19" s="43"/>
      <c r="AB19" s="43"/>
      <c r="AC19" s="44"/>
      <c r="AD19" s="43"/>
      <c r="AE19" s="45"/>
      <c r="AF19" s="32">
        <f t="shared" si="0"/>
        <v>15000000</v>
      </c>
      <c r="AG19" s="46"/>
    </row>
    <row r="20" spans="1:33" x14ac:dyDescent="0.25">
      <c r="A20" s="35">
        <v>399</v>
      </c>
      <c r="B20" s="65">
        <v>44600</v>
      </c>
      <c r="C20" s="22" t="s">
        <v>70</v>
      </c>
      <c r="D20" s="22" t="s">
        <v>127</v>
      </c>
      <c r="E20" s="23">
        <v>1333561469</v>
      </c>
      <c r="F20" s="24">
        <f>E20/6</f>
        <v>222260244.83333334</v>
      </c>
      <c r="G20" s="25" t="s">
        <v>128</v>
      </c>
      <c r="H20" s="26">
        <v>0</v>
      </c>
      <c r="I20" s="59">
        <v>44592</v>
      </c>
      <c r="J20" s="56">
        <v>2000000</v>
      </c>
      <c r="K20" s="38" t="s">
        <v>129</v>
      </c>
      <c r="L20" s="58" t="s">
        <v>130</v>
      </c>
      <c r="M20" s="22" t="s">
        <v>57</v>
      </c>
      <c r="N20" s="28" t="s">
        <v>131</v>
      </c>
      <c r="O20" s="29">
        <v>4376300</v>
      </c>
      <c r="P20" s="31" t="s">
        <v>58</v>
      </c>
      <c r="Q20" s="40" t="s">
        <v>132</v>
      </c>
      <c r="R20" s="22" t="s">
        <v>133</v>
      </c>
      <c r="S20" s="22" t="s">
        <v>134</v>
      </c>
      <c r="T20" s="31" t="s">
        <v>36</v>
      </c>
      <c r="U20" s="31" t="s">
        <v>37</v>
      </c>
      <c r="V20" s="31">
        <v>6</v>
      </c>
      <c r="W20" s="68">
        <v>44601</v>
      </c>
      <c r="X20" s="48">
        <v>44778</v>
      </c>
      <c r="Y20" s="41">
        <v>677</v>
      </c>
      <c r="Z20" s="42"/>
      <c r="AA20" s="43"/>
      <c r="AB20" s="43"/>
      <c r="AC20" s="44"/>
      <c r="AD20" s="43"/>
      <c r="AE20" s="45"/>
      <c r="AF20" s="32">
        <f t="shared" si="0"/>
        <v>1333561469</v>
      </c>
      <c r="AG20" s="46"/>
    </row>
    <row r="21" spans="1:33" x14ac:dyDescent="0.25">
      <c r="A21" s="35">
        <v>400</v>
      </c>
      <c r="B21" s="65">
        <v>44601</v>
      </c>
      <c r="C21" s="22" t="s">
        <v>56</v>
      </c>
      <c r="D21" s="54" t="s">
        <v>135</v>
      </c>
      <c r="E21" s="36">
        <v>120000000</v>
      </c>
      <c r="F21" s="24">
        <f>E21/11</f>
        <v>10909090.909090908</v>
      </c>
      <c r="G21" s="25">
        <v>221020101</v>
      </c>
      <c r="H21" s="26">
        <v>487</v>
      </c>
      <c r="I21" s="67">
        <v>44596</v>
      </c>
      <c r="J21" s="36">
        <v>126000000</v>
      </c>
      <c r="K21" s="38" t="s">
        <v>136</v>
      </c>
      <c r="L21" s="60" t="s">
        <v>137</v>
      </c>
      <c r="M21" s="22" t="s">
        <v>57</v>
      </c>
      <c r="N21" s="28" t="s">
        <v>138</v>
      </c>
      <c r="O21" s="29">
        <v>3077171</v>
      </c>
      <c r="P21" s="31" t="s">
        <v>58</v>
      </c>
      <c r="Q21" s="40">
        <v>1121879555</v>
      </c>
      <c r="R21" s="22" t="s">
        <v>61</v>
      </c>
      <c r="S21" s="22" t="s">
        <v>62</v>
      </c>
      <c r="T21" s="31" t="s">
        <v>36</v>
      </c>
      <c r="U21" s="31" t="s">
        <v>59</v>
      </c>
      <c r="V21" s="31">
        <v>321</v>
      </c>
      <c r="W21" s="68">
        <v>44603</v>
      </c>
      <c r="X21" s="48">
        <v>44926</v>
      </c>
      <c r="Y21" s="41">
        <v>723</v>
      </c>
      <c r="Z21" s="42"/>
      <c r="AA21" s="43"/>
      <c r="AB21" s="43"/>
      <c r="AC21" s="44"/>
      <c r="AD21" s="43"/>
      <c r="AE21" s="45"/>
      <c r="AF21" s="32">
        <f t="shared" si="0"/>
        <v>120000000</v>
      </c>
      <c r="AG21" s="46"/>
    </row>
    <row r="22" spans="1:33" x14ac:dyDescent="0.2">
      <c r="A22" s="21">
        <v>401</v>
      </c>
      <c r="B22" s="65">
        <v>44601</v>
      </c>
      <c r="C22" s="22" t="s">
        <v>70</v>
      </c>
      <c r="D22" s="22" t="s">
        <v>139</v>
      </c>
      <c r="E22" s="64">
        <v>70000000</v>
      </c>
      <c r="F22" s="24">
        <f>E22/11</f>
        <v>6363636.3636363633</v>
      </c>
      <c r="G22" s="25">
        <v>221010703</v>
      </c>
      <c r="H22" s="26">
        <v>450</v>
      </c>
      <c r="I22" s="59">
        <v>44587</v>
      </c>
      <c r="J22" s="56">
        <v>70000000</v>
      </c>
      <c r="K22" s="38" t="s">
        <v>140</v>
      </c>
      <c r="L22" s="60" t="s">
        <v>141</v>
      </c>
      <c r="M22" s="22" t="s">
        <v>57</v>
      </c>
      <c r="N22" s="28" t="s">
        <v>142</v>
      </c>
      <c r="O22" s="29">
        <v>4376300</v>
      </c>
      <c r="P22" s="31" t="s">
        <v>58</v>
      </c>
      <c r="Q22" s="40">
        <v>1121879555</v>
      </c>
      <c r="R22" s="22" t="s">
        <v>61</v>
      </c>
      <c r="S22" s="22" t="s">
        <v>62</v>
      </c>
      <c r="T22" s="31" t="s">
        <v>36</v>
      </c>
      <c r="U22" s="31" t="s">
        <v>37</v>
      </c>
      <c r="V22" s="31">
        <v>11</v>
      </c>
      <c r="W22" s="68">
        <v>44608</v>
      </c>
      <c r="X22" s="48">
        <v>44941</v>
      </c>
      <c r="Y22" s="41">
        <v>724</v>
      </c>
      <c r="Z22" s="42"/>
      <c r="AA22" s="43"/>
      <c r="AB22" s="43"/>
      <c r="AC22" s="44"/>
      <c r="AD22" s="43"/>
      <c r="AE22" s="45"/>
      <c r="AF22" s="32">
        <f t="shared" si="0"/>
        <v>70000000</v>
      </c>
      <c r="AG22" s="46"/>
    </row>
    <row r="23" spans="1:33" x14ac:dyDescent="0.25">
      <c r="A23" s="35">
        <v>402</v>
      </c>
      <c r="B23" s="65">
        <v>44601</v>
      </c>
      <c r="C23" s="22" t="s">
        <v>34</v>
      </c>
      <c r="D23" s="22" t="s">
        <v>47</v>
      </c>
      <c r="E23" s="36">
        <v>15777000</v>
      </c>
      <c r="F23" s="37">
        <v>5259000</v>
      </c>
      <c r="G23" s="25">
        <v>221020105</v>
      </c>
      <c r="H23" s="26">
        <v>473</v>
      </c>
      <c r="I23" s="67">
        <v>44592</v>
      </c>
      <c r="J23" s="36">
        <v>15777000</v>
      </c>
      <c r="K23" s="38" t="s">
        <v>143</v>
      </c>
      <c r="L23" s="49">
        <v>1047429549</v>
      </c>
      <c r="M23" s="22" t="s">
        <v>55</v>
      </c>
      <c r="N23" s="28" t="s">
        <v>144</v>
      </c>
      <c r="O23" s="29">
        <v>3205223206</v>
      </c>
      <c r="P23" s="31" t="s">
        <v>35</v>
      </c>
      <c r="Q23" s="40">
        <v>1010192372</v>
      </c>
      <c r="R23" s="22" t="s">
        <v>48</v>
      </c>
      <c r="S23" s="22" t="s">
        <v>49</v>
      </c>
      <c r="T23" s="31" t="s">
        <v>36</v>
      </c>
      <c r="U23" s="31" t="s">
        <v>59</v>
      </c>
      <c r="V23" s="31">
        <v>80</v>
      </c>
      <c r="W23" s="68">
        <v>44601</v>
      </c>
      <c r="X23" s="48">
        <v>44681</v>
      </c>
      <c r="Y23" s="41">
        <v>725</v>
      </c>
      <c r="Z23" s="42"/>
      <c r="AA23" s="43"/>
      <c r="AB23" s="43"/>
      <c r="AC23" s="44"/>
      <c r="AD23" s="43"/>
      <c r="AE23" s="45"/>
      <c r="AF23" s="32">
        <f t="shared" si="0"/>
        <v>15777000</v>
      </c>
      <c r="AG23" s="46"/>
    </row>
    <row r="24" spans="1:33" x14ac:dyDescent="0.25">
      <c r="A24" s="35">
        <v>403</v>
      </c>
      <c r="B24" s="65">
        <v>44606</v>
      </c>
      <c r="C24" s="22" t="s">
        <v>56</v>
      </c>
      <c r="D24" s="22" t="s">
        <v>145</v>
      </c>
      <c r="E24" s="36">
        <v>15000000</v>
      </c>
      <c r="F24" s="37">
        <f>E24/10</f>
        <v>1500000</v>
      </c>
      <c r="G24" s="55">
        <v>213020903</v>
      </c>
      <c r="H24" s="26">
        <v>452</v>
      </c>
      <c r="I24" s="67">
        <v>44588</v>
      </c>
      <c r="J24" s="36">
        <v>15000000</v>
      </c>
      <c r="K24" s="66" t="s">
        <v>146</v>
      </c>
      <c r="L24" s="49" t="s">
        <v>147</v>
      </c>
      <c r="M24" s="22" t="s">
        <v>57</v>
      </c>
      <c r="N24" s="28" t="s">
        <v>148</v>
      </c>
      <c r="O24" s="29">
        <v>7454580</v>
      </c>
      <c r="P24" s="31" t="s">
        <v>58</v>
      </c>
      <c r="Q24" s="40">
        <v>1121879555</v>
      </c>
      <c r="R24" s="22" t="s">
        <v>61</v>
      </c>
      <c r="S24" s="22" t="s">
        <v>62</v>
      </c>
      <c r="T24" s="31" t="s">
        <v>36</v>
      </c>
      <c r="U24" s="31" t="s">
        <v>59</v>
      </c>
      <c r="V24" s="31">
        <v>326</v>
      </c>
      <c r="W24" s="68">
        <v>44606</v>
      </c>
      <c r="X24" s="48">
        <v>44926</v>
      </c>
      <c r="Y24" s="41">
        <v>731</v>
      </c>
      <c r="Z24" s="42"/>
      <c r="AA24" s="43"/>
      <c r="AB24" s="43"/>
      <c r="AC24" s="44"/>
      <c r="AD24" s="43"/>
      <c r="AE24" s="45"/>
      <c r="AF24" s="32">
        <f t="shared" si="0"/>
        <v>15000000</v>
      </c>
      <c r="AG24" s="46"/>
    </row>
    <row r="25" spans="1:33" x14ac:dyDescent="0.25">
      <c r="A25" s="35">
        <v>404</v>
      </c>
      <c r="B25" s="65">
        <v>44606</v>
      </c>
      <c r="C25" s="22" t="s">
        <v>34</v>
      </c>
      <c r="D25" s="22" t="s">
        <v>51</v>
      </c>
      <c r="E25" s="23">
        <v>7744500</v>
      </c>
      <c r="F25" s="24">
        <v>1721000</v>
      </c>
      <c r="G25" s="25">
        <v>213020105</v>
      </c>
      <c r="H25" s="26">
        <v>469</v>
      </c>
      <c r="I25" s="59">
        <v>44592</v>
      </c>
      <c r="J25" s="23">
        <v>8605000</v>
      </c>
      <c r="K25" s="38" t="s">
        <v>149</v>
      </c>
      <c r="L25" s="49">
        <v>1024579306</v>
      </c>
      <c r="M25" s="22" t="s">
        <v>44</v>
      </c>
      <c r="N25" s="28" t="s">
        <v>150</v>
      </c>
      <c r="O25" s="29">
        <v>3152505415</v>
      </c>
      <c r="P25" s="31" t="s">
        <v>35</v>
      </c>
      <c r="Q25" s="40">
        <v>79581162</v>
      </c>
      <c r="R25" s="22" t="s">
        <v>52</v>
      </c>
      <c r="S25" s="22" t="s">
        <v>53</v>
      </c>
      <c r="T25" s="31" t="s">
        <v>36</v>
      </c>
      <c r="U25" s="31" t="s">
        <v>59</v>
      </c>
      <c r="V25" s="31">
        <v>135</v>
      </c>
      <c r="W25" s="68">
        <v>44606</v>
      </c>
      <c r="X25" s="48">
        <v>44742</v>
      </c>
      <c r="Y25" s="41">
        <v>732</v>
      </c>
      <c r="Z25" s="42"/>
      <c r="AA25" s="43"/>
      <c r="AB25" s="43"/>
      <c r="AC25" s="44"/>
      <c r="AD25" s="43"/>
      <c r="AE25" s="45"/>
      <c r="AF25" s="32">
        <f t="shared" si="0"/>
        <v>7744500</v>
      </c>
      <c r="AG25" s="46"/>
    </row>
    <row r="26" spans="1:33" x14ac:dyDescent="0.25">
      <c r="A26" s="21">
        <v>405</v>
      </c>
      <c r="B26" s="65">
        <v>44607</v>
      </c>
      <c r="C26" s="30" t="s">
        <v>70</v>
      </c>
      <c r="D26" s="22" t="s">
        <v>151</v>
      </c>
      <c r="E26" s="23">
        <v>40000000</v>
      </c>
      <c r="F26" s="24">
        <f>E26/11</f>
        <v>3636363.6363636362</v>
      </c>
      <c r="G26" s="55">
        <v>221010703</v>
      </c>
      <c r="H26" s="26">
        <v>486</v>
      </c>
      <c r="I26" s="59">
        <v>44596</v>
      </c>
      <c r="J26" s="56">
        <v>40000000</v>
      </c>
      <c r="K26" s="38" t="s">
        <v>152</v>
      </c>
      <c r="L26" s="49">
        <v>79389661</v>
      </c>
      <c r="M26" s="22" t="s">
        <v>44</v>
      </c>
      <c r="N26" s="28" t="s">
        <v>153</v>
      </c>
      <c r="O26" s="29">
        <v>3138669065</v>
      </c>
      <c r="P26" s="31" t="s">
        <v>58</v>
      </c>
      <c r="Q26" s="40">
        <v>1121879555</v>
      </c>
      <c r="R26" s="22" t="s">
        <v>61</v>
      </c>
      <c r="S26" s="22" t="s">
        <v>62</v>
      </c>
      <c r="T26" s="31" t="s">
        <v>36</v>
      </c>
      <c r="U26" s="31" t="s">
        <v>37</v>
      </c>
      <c r="V26" s="31">
        <v>11</v>
      </c>
      <c r="W26" s="68">
        <v>44610</v>
      </c>
      <c r="X26" s="48">
        <v>44943</v>
      </c>
      <c r="Y26" s="41">
        <v>736</v>
      </c>
      <c r="Z26" s="42"/>
      <c r="AA26" s="43"/>
      <c r="AB26" s="43"/>
      <c r="AC26" s="44"/>
      <c r="AD26" s="43"/>
      <c r="AE26" s="45"/>
      <c r="AF26" s="32">
        <f t="shared" si="0"/>
        <v>40000000</v>
      </c>
      <c r="AG26" s="46"/>
    </row>
    <row r="27" spans="1:33" x14ac:dyDescent="0.2">
      <c r="A27" s="35">
        <v>406</v>
      </c>
      <c r="B27" s="65">
        <v>44607</v>
      </c>
      <c r="C27" s="30" t="s">
        <v>70</v>
      </c>
      <c r="D27" s="61" t="s">
        <v>154</v>
      </c>
      <c r="E27" s="36">
        <v>470000000</v>
      </c>
      <c r="F27" s="37">
        <f>E27/10</f>
        <v>47000000</v>
      </c>
      <c r="G27" s="25">
        <v>221010703</v>
      </c>
      <c r="H27" s="26">
        <v>488</v>
      </c>
      <c r="I27" s="59">
        <v>44599</v>
      </c>
      <c r="J27" s="56">
        <v>470000000</v>
      </c>
      <c r="K27" s="38" t="s">
        <v>152</v>
      </c>
      <c r="L27" s="49">
        <v>79389661</v>
      </c>
      <c r="M27" s="22" t="s">
        <v>44</v>
      </c>
      <c r="N27" s="28" t="s">
        <v>153</v>
      </c>
      <c r="O27" s="29">
        <v>3138669065</v>
      </c>
      <c r="P27" s="31" t="s">
        <v>58</v>
      </c>
      <c r="Q27" s="40">
        <v>1121879555</v>
      </c>
      <c r="R27" s="22" t="s">
        <v>61</v>
      </c>
      <c r="S27" s="22" t="s">
        <v>62</v>
      </c>
      <c r="T27" s="31" t="s">
        <v>36</v>
      </c>
      <c r="U27" s="31" t="s">
        <v>37</v>
      </c>
      <c r="V27" s="31">
        <v>10</v>
      </c>
      <c r="W27" s="68">
        <v>44615</v>
      </c>
      <c r="X27" s="48">
        <v>44948</v>
      </c>
      <c r="Y27" s="41">
        <v>737</v>
      </c>
      <c r="Z27" s="42"/>
      <c r="AA27" s="43"/>
      <c r="AB27" s="43"/>
      <c r="AC27" s="44"/>
      <c r="AD27" s="43"/>
      <c r="AE27" s="45"/>
      <c r="AF27" s="32">
        <f t="shared" si="0"/>
        <v>470000000</v>
      </c>
      <c r="AG27" s="46"/>
    </row>
    <row r="28" spans="1:33" x14ac:dyDescent="0.25">
      <c r="A28" s="35">
        <v>407</v>
      </c>
      <c r="B28" s="65">
        <v>44608</v>
      </c>
      <c r="C28" s="22" t="s">
        <v>34</v>
      </c>
      <c r="D28" s="22" t="s">
        <v>54</v>
      </c>
      <c r="E28" s="36">
        <v>13406250</v>
      </c>
      <c r="F28" s="37">
        <v>3000000</v>
      </c>
      <c r="G28" s="25">
        <v>221020105</v>
      </c>
      <c r="H28" s="26">
        <v>466</v>
      </c>
      <c r="I28" s="67">
        <v>44592</v>
      </c>
      <c r="J28" s="36">
        <v>15000000</v>
      </c>
      <c r="K28" s="38" t="s">
        <v>155</v>
      </c>
      <c r="L28" s="49">
        <v>1193512374</v>
      </c>
      <c r="M28" s="22" t="s">
        <v>44</v>
      </c>
      <c r="N28" s="28" t="s">
        <v>156</v>
      </c>
      <c r="O28" s="29">
        <v>3138969091</v>
      </c>
      <c r="P28" s="31" t="s">
        <v>35</v>
      </c>
      <c r="Q28" s="40">
        <v>79581162</v>
      </c>
      <c r="R28" s="22" t="s">
        <v>52</v>
      </c>
      <c r="S28" s="22" t="s">
        <v>53</v>
      </c>
      <c r="T28" s="31" t="s">
        <v>36</v>
      </c>
      <c r="U28" s="31" t="s">
        <v>59</v>
      </c>
      <c r="V28" s="31">
        <v>133</v>
      </c>
      <c r="W28" s="68">
        <v>44605</v>
      </c>
      <c r="X28" s="48">
        <v>44742</v>
      </c>
      <c r="Y28" s="41">
        <v>742</v>
      </c>
      <c r="Z28" s="42"/>
      <c r="AA28" s="43"/>
      <c r="AB28" s="43"/>
      <c r="AC28" s="44"/>
      <c r="AD28" s="43"/>
      <c r="AE28" s="45"/>
      <c r="AF28" s="32">
        <f t="shared" si="0"/>
        <v>13406250</v>
      </c>
      <c r="AG28" s="46"/>
    </row>
    <row r="29" spans="1:33" x14ac:dyDescent="0.25">
      <c r="A29" s="35">
        <v>408</v>
      </c>
      <c r="B29" s="65">
        <v>44608</v>
      </c>
      <c r="C29" s="22" t="s">
        <v>34</v>
      </c>
      <c r="D29" s="22" t="s">
        <v>54</v>
      </c>
      <c r="E29" s="36">
        <v>13406250</v>
      </c>
      <c r="F29" s="37">
        <v>3000000</v>
      </c>
      <c r="G29" s="25">
        <v>221020105</v>
      </c>
      <c r="H29" s="26">
        <v>493</v>
      </c>
      <c r="I29" s="67">
        <v>44606</v>
      </c>
      <c r="J29" s="36">
        <v>15000000</v>
      </c>
      <c r="K29" s="38" t="s">
        <v>157</v>
      </c>
      <c r="L29" s="49">
        <v>1014296933</v>
      </c>
      <c r="M29" s="22" t="s">
        <v>44</v>
      </c>
      <c r="N29" s="28" t="s">
        <v>158</v>
      </c>
      <c r="O29" s="29">
        <v>3195860701</v>
      </c>
      <c r="P29" s="31" t="s">
        <v>35</v>
      </c>
      <c r="Q29" s="40">
        <v>79581162</v>
      </c>
      <c r="R29" s="22" t="s">
        <v>52</v>
      </c>
      <c r="S29" s="22" t="s">
        <v>53</v>
      </c>
      <c r="T29" s="31" t="s">
        <v>36</v>
      </c>
      <c r="U29" s="31" t="s">
        <v>59</v>
      </c>
      <c r="V29" s="31">
        <v>133</v>
      </c>
      <c r="W29" s="68">
        <v>44605</v>
      </c>
      <c r="X29" s="48">
        <v>44742</v>
      </c>
      <c r="Y29" s="41">
        <v>743</v>
      </c>
      <c r="Z29" s="42"/>
      <c r="AA29" s="43"/>
      <c r="AB29" s="43"/>
      <c r="AC29" s="44"/>
      <c r="AD29" s="43"/>
      <c r="AE29" s="45"/>
      <c r="AF29" s="32">
        <f t="shared" si="0"/>
        <v>13406250</v>
      </c>
      <c r="AG29" s="46"/>
    </row>
    <row r="30" spans="1:33" x14ac:dyDescent="0.25">
      <c r="A30" s="21">
        <v>409</v>
      </c>
      <c r="B30" s="65">
        <v>44613</v>
      </c>
      <c r="C30" s="30" t="s">
        <v>70</v>
      </c>
      <c r="D30" s="22" t="s">
        <v>139</v>
      </c>
      <c r="E30" s="23">
        <v>40000000</v>
      </c>
      <c r="F30" s="24">
        <f>E30/11</f>
        <v>3636363.6363636362</v>
      </c>
      <c r="G30" s="25">
        <v>221010703</v>
      </c>
      <c r="H30" s="26">
        <v>453</v>
      </c>
      <c r="I30" s="67">
        <v>44588</v>
      </c>
      <c r="J30" s="23">
        <v>40000000</v>
      </c>
      <c r="K30" s="38" t="s">
        <v>159</v>
      </c>
      <c r="L30" s="40">
        <v>1121879555</v>
      </c>
      <c r="M30" s="22" t="s">
        <v>57</v>
      </c>
      <c r="N30" s="28" t="s">
        <v>160</v>
      </c>
      <c r="O30" s="29">
        <v>3282300</v>
      </c>
      <c r="P30" s="31" t="s">
        <v>58</v>
      </c>
      <c r="Q30" s="40">
        <v>1121879555</v>
      </c>
      <c r="R30" s="22" t="s">
        <v>61</v>
      </c>
      <c r="S30" s="22" t="s">
        <v>62</v>
      </c>
      <c r="T30" s="31" t="s">
        <v>36</v>
      </c>
      <c r="U30" s="31" t="s">
        <v>37</v>
      </c>
      <c r="V30" s="31">
        <v>11</v>
      </c>
      <c r="W30" s="68"/>
      <c r="X30" s="48"/>
      <c r="Y30" s="41">
        <v>759</v>
      </c>
      <c r="Z30" s="42"/>
      <c r="AA30" s="43"/>
      <c r="AB30" s="43"/>
      <c r="AC30" s="44"/>
      <c r="AD30" s="43"/>
      <c r="AE30" s="45"/>
      <c r="AF30" s="32">
        <f t="shared" si="0"/>
        <v>40000000</v>
      </c>
      <c r="AG30" s="46"/>
    </row>
    <row r="31" spans="1:33" x14ac:dyDescent="0.25">
      <c r="A31" s="35">
        <v>410</v>
      </c>
      <c r="B31" s="65">
        <v>44620</v>
      </c>
      <c r="C31" s="22" t="s">
        <v>34</v>
      </c>
      <c r="D31" s="22" t="s">
        <v>47</v>
      </c>
      <c r="E31" s="36">
        <v>10518000</v>
      </c>
      <c r="F31" s="37">
        <f>E31/2</f>
        <v>5259000</v>
      </c>
      <c r="G31" s="25">
        <v>211020105</v>
      </c>
      <c r="H31" s="26">
        <v>521</v>
      </c>
      <c r="I31" s="27">
        <v>44613</v>
      </c>
      <c r="J31" s="36">
        <v>10518000</v>
      </c>
      <c r="K31" s="38" t="s">
        <v>161</v>
      </c>
      <c r="L31" s="49">
        <v>1121877050</v>
      </c>
      <c r="M31" s="22" t="s">
        <v>43</v>
      </c>
      <c r="N31" s="28" t="s">
        <v>162</v>
      </c>
      <c r="O31" s="29">
        <v>3102931469</v>
      </c>
      <c r="P31" s="31" t="s">
        <v>35</v>
      </c>
      <c r="Q31" s="40">
        <v>1010192372</v>
      </c>
      <c r="R31" s="22" t="s">
        <v>48</v>
      </c>
      <c r="S31" s="22" t="s">
        <v>49</v>
      </c>
      <c r="T31" s="31" t="s">
        <v>36</v>
      </c>
      <c r="U31" s="31" t="s">
        <v>37</v>
      </c>
      <c r="V31" s="31">
        <v>2</v>
      </c>
      <c r="W31" s="68">
        <v>44621</v>
      </c>
      <c r="X31" s="48">
        <v>44681</v>
      </c>
      <c r="Y31" s="41">
        <v>795</v>
      </c>
      <c r="Z31" s="42"/>
      <c r="AA31" s="43"/>
      <c r="AB31" s="43"/>
      <c r="AC31" s="44"/>
      <c r="AD31" s="43"/>
      <c r="AE31" s="45"/>
      <c r="AF31" s="32">
        <f t="shared" si="0"/>
        <v>10518000</v>
      </c>
      <c r="AG31" s="46"/>
    </row>
    <row r="32" spans="1:33" x14ac:dyDescent="0.25">
      <c r="A32" s="35">
        <v>411</v>
      </c>
      <c r="B32" s="65">
        <v>44620</v>
      </c>
      <c r="C32" s="22" t="s">
        <v>34</v>
      </c>
      <c r="D32" s="22" t="s">
        <v>163</v>
      </c>
      <c r="E32" s="23">
        <v>6936000</v>
      </c>
      <c r="F32" s="24">
        <f>E32/4</f>
        <v>1734000</v>
      </c>
      <c r="G32" s="25">
        <v>211020205</v>
      </c>
      <c r="H32" s="26">
        <v>517</v>
      </c>
      <c r="I32" s="27">
        <v>44613</v>
      </c>
      <c r="J32" s="23">
        <v>6936000</v>
      </c>
      <c r="K32" s="38" t="s">
        <v>164</v>
      </c>
      <c r="L32" s="57">
        <v>1133934315</v>
      </c>
      <c r="M32" s="22" t="s">
        <v>45</v>
      </c>
      <c r="N32" s="28" t="s">
        <v>165</v>
      </c>
      <c r="O32" s="29">
        <v>3196558337</v>
      </c>
      <c r="P32" s="31" t="s">
        <v>35</v>
      </c>
      <c r="Q32" s="40">
        <v>1120569296</v>
      </c>
      <c r="R32" s="22" t="s">
        <v>66</v>
      </c>
      <c r="S32" s="22" t="s">
        <v>67</v>
      </c>
      <c r="T32" s="31" t="s">
        <v>36</v>
      </c>
      <c r="U32" s="31" t="s">
        <v>37</v>
      </c>
      <c r="V32" s="31">
        <v>4</v>
      </c>
      <c r="W32" s="68">
        <v>44621</v>
      </c>
      <c r="X32" s="48">
        <v>44742</v>
      </c>
      <c r="Y32" s="41">
        <v>796</v>
      </c>
      <c r="Z32" s="42"/>
      <c r="AA32" s="43"/>
      <c r="AB32" s="43"/>
      <c r="AC32" s="44"/>
      <c r="AD32" s="43"/>
      <c r="AE32" s="45"/>
      <c r="AF32" s="32">
        <f t="shared" ref="AF32:AF35" si="1">E32+AC32</f>
        <v>6936000</v>
      </c>
      <c r="AG32" s="46"/>
    </row>
    <row r="33" spans="1:33" x14ac:dyDescent="0.25">
      <c r="A33" s="35">
        <v>412</v>
      </c>
      <c r="B33" s="65">
        <v>44620</v>
      </c>
      <c r="C33" s="22" t="s">
        <v>34</v>
      </c>
      <c r="D33" s="22" t="s">
        <v>42</v>
      </c>
      <c r="E33" s="36">
        <v>3900000</v>
      </c>
      <c r="F33" s="37">
        <v>1300000</v>
      </c>
      <c r="G33" s="25">
        <v>211020205</v>
      </c>
      <c r="H33" s="26">
        <v>538</v>
      </c>
      <c r="I33" s="67">
        <v>44616</v>
      </c>
      <c r="J33" s="36">
        <v>3900000</v>
      </c>
      <c r="K33" s="38" t="s">
        <v>166</v>
      </c>
      <c r="L33" s="49">
        <v>1120560793</v>
      </c>
      <c r="M33" s="22" t="s">
        <v>41</v>
      </c>
      <c r="N33" s="28" t="s">
        <v>167</v>
      </c>
      <c r="O33" s="29">
        <v>3163876632</v>
      </c>
      <c r="P33" s="31" t="s">
        <v>35</v>
      </c>
      <c r="Q33" s="70">
        <v>18222669</v>
      </c>
      <c r="R33" s="22" t="s">
        <v>168</v>
      </c>
      <c r="S33" s="22" t="s">
        <v>169</v>
      </c>
      <c r="T33" s="31" t="s">
        <v>36</v>
      </c>
      <c r="U33" s="31" t="s">
        <v>37</v>
      </c>
      <c r="V33" s="31">
        <v>3</v>
      </c>
      <c r="W33" s="68">
        <v>44621</v>
      </c>
      <c r="X33" s="48">
        <v>44712</v>
      </c>
      <c r="Y33" s="41">
        <v>797</v>
      </c>
      <c r="Z33" s="42"/>
      <c r="AA33" s="43"/>
      <c r="AB33" s="43"/>
      <c r="AC33" s="44"/>
      <c r="AD33" s="43"/>
      <c r="AE33" s="45"/>
      <c r="AF33" s="32">
        <f t="shared" si="1"/>
        <v>3900000</v>
      </c>
      <c r="AG33" s="46"/>
    </row>
    <row r="34" spans="1:33" x14ac:dyDescent="0.25">
      <c r="A34" s="21">
        <v>413</v>
      </c>
      <c r="B34" s="65">
        <v>44620</v>
      </c>
      <c r="C34" s="22" t="s">
        <v>34</v>
      </c>
      <c r="D34" s="22" t="s">
        <v>42</v>
      </c>
      <c r="E34" s="36">
        <v>3900000</v>
      </c>
      <c r="F34" s="37">
        <v>1300000</v>
      </c>
      <c r="G34" s="25">
        <v>211020205</v>
      </c>
      <c r="H34" s="26">
        <v>544</v>
      </c>
      <c r="I34" s="67">
        <v>44620</v>
      </c>
      <c r="J34" s="36">
        <v>3900000</v>
      </c>
      <c r="K34" s="38" t="s">
        <v>170</v>
      </c>
      <c r="L34" s="60">
        <v>41242431</v>
      </c>
      <c r="M34" s="22" t="s">
        <v>41</v>
      </c>
      <c r="N34" s="28" t="s">
        <v>171</v>
      </c>
      <c r="O34" s="29">
        <v>3144584616</v>
      </c>
      <c r="P34" s="31" t="s">
        <v>35</v>
      </c>
      <c r="Q34" s="70">
        <v>18222669</v>
      </c>
      <c r="R34" s="22" t="s">
        <v>168</v>
      </c>
      <c r="S34" s="22" t="s">
        <v>169</v>
      </c>
      <c r="T34" s="31" t="s">
        <v>36</v>
      </c>
      <c r="U34" s="31" t="s">
        <v>37</v>
      </c>
      <c r="V34" s="31">
        <v>3</v>
      </c>
      <c r="W34" s="68">
        <v>44621</v>
      </c>
      <c r="X34" s="48">
        <v>44712</v>
      </c>
      <c r="Y34" s="41">
        <v>798</v>
      </c>
      <c r="Z34" s="42"/>
      <c r="AA34" s="43"/>
      <c r="AB34" s="43"/>
      <c r="AC34" s="44"/>
      <c r="AD34" s="43"/>
      <c r="AE34" s="45"/>
      <c r="AF34" s="32">
        <f t="shared" si="1"/>
        <v>3900000</v>
      </c>
      <c r="AG34" s="46"/>
    </row>
    <row r="35" spans="1:33" x14ac:dyDescent="0.25">
      <c r="A35" s="35">
        <v>414</v>
      </c>
      <c r="B35" s="65">
        <v>44620</v>
      </c>
      <c r="C35" s="22" t="s">
        <v>34</v>
      </c>
      <c r="D35" s="22" t="s">
        <v>42</v>
      </c>
      <c r="E35" s="36">
        <v>3900000</v>
      </c>
      <c r="F35" s="37">
        <v>1300000</v>
      </c>
      <c r="G35" s="25">
        <v>211020205</v>
      </c>
      <c r="H35" s="26">
        <v>537</v>
      </c>
      <c r="I35" s="67">
        <v>44616</v>
      </c>
      <c r="J35" s="36">
        <v>3900000</v>
      </c>
      <c r="K35" s="38" t="s">
        <v>172</v>
      </c>
      <c r="L35" s="39">
        <v>1120573629</v>
      </c>
      <c r="M35" s="22" t="s">
        <v>41</v>
      </c>
      <c r="N35" s="28" t="s">
        <v>173</v>
      </c>
      <c r="O35" s="29">
        <v>3204353206</v>
      </c>
      <c r="P35" s="31" t="s">
        <v>35</v>
      </c>
      <c r="Q35" s="70">
        <v>18222669</v>
      </c>
      <c r="R35" s="22" t="s">
        <v>168</v>
      </c>
      <c r="S35" s="22" t="s">
        <v>169</v>
      </c>
      <c r="T35" s="31" t="s">
        <v>36</v>
      </c>
      <c r="U35" s="31" t="s">
        <v>37</v>
      </c>
      <c r="V35" s="31">
        <v>3</v>
      </c>
      <c r="W35" s="68">
        <v>44621</v>
      </c>
      <c r="X35" s="48">
        <v>44712</v>
      </c>
      <c r="Y35" s="41">
        <v>799</v>
      </c>
      <c r="Z35" s="42"/>
      <c r="AA35" s="43"/>
      <c r="AB35" s="43"/>
      <c r="AC35" s="44"/>
      <c r="AD35" s="43"/>
      <c r="AE35" s="45"/>
      <c r="AF35" s="32">
        <f t="shared" si="1"/>
        <v>3900000</v>
      </c>
      <c r="AG35" s="46"/>
    </row>
    <row r="303" spans="1:32" x14ac:dyDescent="0.25">
      <c r="A303" s="73"/>
      <c r="C303" s="75">
        <v>0</v>
      </c>
      <c r="Q303" s="73"/>
      <c r="AA303" s="83"/>
      <c r="AB303" s="83"/>
      <c r="AD303" s="83"/>
      <c r="AE303" s="81"/>
      <c r="AF303" s="85"/>
    </row>
  </sheetData>
  <hyperlinks>
    <hyperlink ref="N2" r:id="rId1"/>
    <hyperlink ref="N3" r:id="rId2"/>
    <hyperlink ref="N4" r:id="rId3"/>
    <hyperlink ref="N5" r:id="rId4"/>
    <hyperlink ref="N6" r:id="rId5"/>
    <hyperlink ref="N8" r:id="rId6"/>
    <hyperlink ref="N9" r:id="rId7"/>
    <hyperlink ref="N14" r:id="rId8"/>
    <hyperlink ref="N13" r:id="rId9"/>
    <hyperlink ref="N11" r:id="rId10"/>
    <hyperlink ref="N15" r:id="rId11"/>
    <hyperlink ref="N16" r:id="rId12"/>
    <hyperlink ref="N17" r:id="rId13"/>
    <hyperlink ref="N18" r:id="rId14"/>
    <hyperlink ref="N19" r:id="rId15"/>
    <hyperlink ref="N20" r:id="rId16"/>
    <hyperlink ref="N21" r:id="rId17"/>
    <hyperlink ref="N22" r:id="rId18"/>
    <hyperlink ref="N23" r:id="rId19"/>
    <hyperlink ref="N10" r:id="rId20"/>
    <hyperlink ref="N24" r:id="rId21"/>
    <hyperlink ref="N26" r:id="rId22"/>
    <hyperlink ref="N25" r:id="rId23"/>
    <hyperlink ref="N27" r:id="rId24"/>
    <hyperlink ref="N28" r:id="rId25"/>
    <hyperlink ref="N29" r:id="rId26"/>
    <hyperlink ref="N30" r:id="rId27"/>
    <hyperlink ref="N31" r:id="rId28"/>
    <hyperlink ref="N32" r:id="rId29"/>
    <hyperlink ref="N33" r:id="rId30"/>
    <hyperlink ref="N34" r:id="rId31"/>
    <hyperlink ref="N35" r:id="rId3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</dc:creator>
  <cp:lastModifiedBy>TuSoft</cp:lastModifiedBy>
  <dcterms:created xsi:type="dcterms:W3CDTF">2022-03-23T22:34:20Z</dcterms:created>
  <dcterms:modified xsi:type="dcterms:W3CDTF">2022-03-23T22:36:37Z</dcterms:modified>
</cp:coreProperties>
</file>